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20" activeTab="0"/>
  </bookViews>
  <sheets>
    <sheet name="2021" sheetId="1" r:id="rId1"/>
  </sheets>
  <definedNames>
    <definedName name="_xlnm.Print_Area" localSheetId="0">'2021'!$A$1:$E$69</definedName>
  </definedNames>
  <calcPr fullCalcOnLoad="1"/>
</workbook>
</file>

<file path=xl/sharedStrings.xml><?xml version="1.0" encoding="utf-8"?>
<sst xmlns="http://schemas.openxmlformats.org/spreadsheetml/2006/main" count="127" uniqueCount="127">
  <si>
    <t xml:space="preserve">Код бюджетной 
классификации </t>
  </si>
  <si>
    <t xml:space="preserve">Наименование   </t>
  </si>
  <si>
    <t>000 1 00 00000 00 0000 000</t>
  </si>
  <si>
    <t>НАЛОГОВЫЕ И НЕНАЛОГОВЫЕ ДОХОДЫ</t>
  </si>
  <si>
    <t>000 1 01 02000 01 0000 110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</si>
  <si>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</si>
  <si>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</si>
  <si>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182 1 01 02020 01 0000 110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</si>
  <si>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 нотариусов, занимающихся частной практикой, адвокатов, учредивших адвокатские кабинеты</t>
  </si>
  <si>
    <t>182 1 01 02030 01 0000 110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</si>
  <si>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</si>
  <si>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000 1 01 02040 01 0000 110</t>
  </si>
  <si>
    <t>000 1 03 00000 00 0000 000</t>
  </si>
  <si>
    <t>НАЛОГИ НА ТОВАРЫ (РАБОТЫ, УСЛУГИ)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</si>
  <si>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</si>
  <si>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</si>
  <si>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</si>
  <si>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</si>
  <si>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</si>
  <si>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</si>
  <si>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</si>
  <si>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</si>
  <si>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000 1 06 01000 00 0000 110</t>
  </si>
  <si>
    <t xml:space="preserve">Налог на имущество физических лиц 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</si>
  <si>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</si>
  <si>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000 1 06 06000 00 0000 110</t>
  </si>
  <si>
    <t>Земельный налог</t>
  </si>
  <si>
    <t>000 1 06 06033 13 0000 110</t>
  </si>
  <si>
    <t>Земельный налог с организаций, обладающих земельным участком, расположенным в границах городских поселений</t>
  </si>
  <si>
    <t>000 1 06 06043 13 0000 110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</si>
  <si>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</si>
  <si>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000 1 08 00000 00 0000 000</t>
  </si>
  <si>
    <t>ГОСУДАРСТВЕННАЯ ПОШЛИНА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</si>
  <si>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</si>
  <si>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</si>
  <si>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000 1 11 05013 13 0000 120</t>
  </si>
  <si>
    <t>000 1 11 05035 13 0000 120</t>
  </si>
  <si>
    <t xml:space="preserve">Доходы от сдачи в аренду имущества, находящегося в оперативном управлении  органов управления гродских  поселений и созданных ими учреждений (за исключением имущества  муниципальных бюджетных и автономных учреждений) </t>
  </si>
  <si>
    <t>000 1 11 09045 13 0000 120</t>
  </si>
  <si>
    <t xml:space="preserve"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 муниципальных унитарных предприятий , в том числе казенных) </t>
  </si>
  <si>
    <t>000 1 13 00000 00 0000 000</t>
  </si>
  <si>
    <t>ДОХОДЫ ОТ ОКАЗАНИЯ ПЛАТНЫХ УСЛУГ И КОМПЕНСАЦИИ ЗАТРАТ ГОСУДАРСТВА</t>
  </si>
  <si>
    <t>000 1 13 01995 13 0000 130</t>
  </si>
  <si>
    <t xml:space="preserve">Прочие доходы от оказания платных услуг (работ) получателями средств бюджетов городских поселений  </t>
  </si>
  <si>
    <t>000 1 13 02065 13 0000 130</t>
  </si>
  <si>
    <t>000 1 13 02995 13 0000 130</t>
  </si>
  <si>
    <t>Прочие доходы от компенсации затрат бюджетов городских поселений</t>
  </si>
  <si>
    <t>000 1 14 00000 00 0000 000</t>
  </si>
  <si>
    <t>000 1 14 01050 13 0000 410</t>
  </si>
  <si>
    <t>Доходы от продажи квартир,находящихся в собственности городских поселений</t>
  </si>
  <si>
    <t>000 1 14 02053 13 0000 410</t>
  </si>
  <si>
    <t>000 1 14 06013 13 0000 430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</si>
  <si>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</si>
  <si>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>000 1 14 06025 13 0000 430</t>
  </si>
  <si>
    <t xml:space="preserve"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
</t>
  </si>
  <si>
    <t>000 1 16 00000 00 0000 000</t>
  </si>
  <si>
    <t>000 1 17 00000 00 0000 000</t>
  </si>
  <si>
    <t>ПРОЧИЕ НЕНАЛОГОВЫЕ ДОХОДЫ</t>
  </si>
  <si>
    <t>000 1 17 01050 13 0000 180</t>
  </si>
  <si>
    <t>Невыясненные поступления, зачисляемые в бюджеты городских поселений</t>
  </si>
  <si>
    <t>652 1 17 05050 13 0000 180</t>
  </si>
  <si>
    <t xml:space="preserve">Прочие неналоговые доходы  бюджетов городских поселений </t>
  </si>
  <si>
    <t>Доходы,поступающие в порядке возмещения расходов, понесенных в связи с эксплуатацией имущества городских поселений</t>
  </si>
  <si>
    <t>Налог на доходы физических лиц в виде фиксиванных авансовых платежей с доходов, полученных физическими ицами, являющимися иностранными гражданами осуществляющими трудовую деятельность по найму у физических лиц  на  основании патента в соответствии со  ста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</si>
  <si>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</si>
  <si>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</si>
  <si>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</si>
  <si>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</si>
  <si>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</si>
  <si>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 городского поселения</t>
  </si>
  <si>
    <t>Дотации бюджетам городских поселений на поддержку мер по обеспечению сбалансированности бюджетов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</si>
  <si>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</si>
  <si>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</si>
  <si>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</si>
  <si>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ВСЕГО ДОХОДОВ:</t>
  </si>
  <si>
    <t>000 1 01 00000 00 0000 000</t>
  </si>
  <si>
    <t>НАЛОГИ НА ПРИБЫЛЬ, ДОХОДЫ</t>
  </si>
  <si>
    <t>000 1 01 02010 01 0000 110</t>
  </si>
  <si>
    <t>000 1 06 01030 13 0000 110</t>
  </si>
  <si>
    <t>ШТРАФЫ, САНКЦИИ, ВОЗМЕЩЕНИЕ УЩЕРБА</t>
  </si>
  <si>
    <t>000 2 02 10000 00 0000 000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</si>
  <si>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</si>
  <si>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</si>
  <si>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Субвенции бюджетам городских поселений на выполнение передаваемых полномочий субъектов Российской Федерации</t>
  </si>
  <si>
    <t>652 2 02 15001 13 0000 150</t>
  </si>
  <si>
    <t>652 202 15002 13 0000 150</t>
  </si>
  <si>
    <t>000 2 02 30000 00 0000 150</t>
  </si>
  <si>
    <t>652 2 02 30024 13 0000 150</t>
  </si>
  <si>
    <t>652 2 02 35118 13 0000 150</t>
  </si>
  <si>
    <t>652 2 02  35930 13 0000 150</t>
  </si>
  <si>
    <t>000 2 02 40000 00 0000 150</t>
  </si>
  <si>
    <t xml:space="preserve"> 652  2 02 49999 13 0000 150</t>
  </si>
  <si>
    <t xml:space="preserve">                                                                                        от ______________   2018 г.  № _____</t>
  </si>
  <si>
    <t>Транспортный налог</t>
  </si>
  <si>
    <t>000 1 06 040011 02 0000 110</t>
  </si>
  <si>
    <t>Транспортный налог с организаций</t>
  </si>
  <si>
    <t>000 1 06 040012 02 0000 110</t>
  </si>
  <si>
    <t>Транспортный налог с физических лиц</t>
  </si>
  <si>
    <t>000 2 02 20000 00 0000 150</t>
  </si>
  <si>
    <t xml:space="preserve">Субсидии бюджетам бюджетной системы Российской Федерации (межбюджетные субсидии) </t>
  </si>
  <si>
    <t>000 2 02 29999 13 0000 150</t>
  </si>
  <si>
    <t>Прочие субсидии бюджетам городских поселений</t>
  </si>
  <si>
    <t>Прочие    межбюджетные    трансферты, передаваемые бюджетам городских поселений</t>
  </si>
  <si>
    <t>000 1 03 02231 01 0000 110</t>
  </si>
  <si>
    <t>000 1 03 02241 01 0000 110</t>
  </si>
  <si>
    <t>000 1 03 02251 01 0000 110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</si>
  <si>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</si>
  <si>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</si>
  <si>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</si>
  <si>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</si>
  <si>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000 1 06 04000 00 0000 110</t>
  </si>
  <si>
    <t xml:space="preserve">ДОХОДЫ ОТ ПРОДАЖИ МАТЕРИАЛЬНЫХ И НЕМАТЕРИАЛЬНЫХ АКТИВОВ </t>
  </si>
  <si>
    <t>000 116 07090 13 0000 140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</si>
  <si>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</si>
  <si>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000 1 16 10031 13 0000 140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</si>
  <si>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поселения</t>
  </si>
  <si>
    <t>план, утвержд. решением  Совета депутатов от 16.12.2020 № 131</t>
  </si>
  <si>
    <t xml:space="preserve">Сумма изменений </t>
  </si>
  <si>
    <t>Приложение 1</t>
  </si>
  <si>
    <t>к Пояснительной записке</t>
  </si>
  <si>
    <t>Изменения в решение Совета депутатов городского поселения от 16.12.2020 № 131
"О бюджете городского поселения на 2021 год и плановый период 2022 и 2023 годов"</t>
  </si>
  <si>
    <t>000 2 02 25555 13 0000 150</t>
  </si>
  <si>
    <t xml:space="preserve">Субсидии бюджетам городских поселений на реализацию программ формирования современной городской среды </t>
  </si>
  <si>
    <t>всего с учетом изменений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</si>
  <si>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</si>
  <si>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000 2 02 40014 13 0000 150</t>
  </si>
  <si>
    <t>(тыс. рублей)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</si>
</sst>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"/>
    <numFmt numFmtId="175" formatCode="0.0000"/>
    <numFmt numFmtId="176" formatCode="0.00000"/>
    <numFmt numFmtId="177" formatCode="#,##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40" fillId="0" borderId="0" xfId="0" applyFont="1" applyAlignment="1">
      <alignment horizontal="left"/>
    </xf>
    <xf numFmtId="0" fontId="40" fillId="0" borderId="0" xfId="0" applyFont="1" applyAlignment="1">
      <alignment/>
    </xf>
    <xf numFmtId="174" fontId="3" fillId="33" borderId="0" xfId="0" applyNumberFormat="1" applyFont="1" applyFill="1" applyAlignment="1">
      <alignment horizontal="right" vertical="center"/>
    </xf>
    <xf numFmtId="0" fontId="40" fillId="0" borderId="0" xfId="0" applyFont="1" applyAlignment="1">
      <alignment horizontal="center"/>
    </xf>
    <xf numFmtId="0" fontId="4" fillId="33" borderId="0" xfId="0" applyFont="1" applyFill="1" applyAlignment="1">
      <alignment vertical="top" wrapText="1"/>
    </xf>
    <xf numFmtId="0" fontId="41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74" fontId="4" fillId="33" borderId="11" xfId="0" applyNumberFormat="1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0" fontId="40" fillId="0" borderId="11" xfId="0" applyFont="1" applyBorder="1" applyAlignment="1">
      <alignment vertical="center"/>
    </xf>
    <xf numFmtId="0" fontId="40" fillId="0" borderId="11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 wrapText="1"/>
    </xf>
    <xf numFmtId="174" fontId="4" fillId="0" borderId="1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174" fontId="3" fillId="0" borderId="11" xfId="0" applyNumberFormat="1" applyFont="1" applyFill="1" applyBorder="1" applyAlignment="1">
      <alignment horizontal="center" vertical="center" wrapText="1"/>
    </xf>
    <xf numFmtId="174" fontId="40" fillId="0" borderId="11" xfId="0" applyNumberFormat="1" applyFont="1" applyBorder="1" applyAlignment="1">
      <alignment horizontal="center" vertical="center"/>
    </xf>
    <xf numFmtId="175" fontId="3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176" fontId="4" fillId="0" borderId="11" xfId="0" applyNumberFormat="1" applyFont="1" applyFill="1" applyBorder="1" applyAlignment="1">
      <alignment horizontal="left" vertical="center" wrapText="1"/>
    </xf>
    <xf numFmtId="174" fontId="4" fillId="0" borderId="11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left" vertical="center" wrapText="1"/>
    </xf>
    <xf numFmtId="175" fontId="3" fillId="33" borderId="11" xfId="0" applyNumberFormat="1" applyFont="1" applyFill="1" applyBorder="1" applyAlignment="1">
      <alignment horizontal="left" vertical="center" wrapText="1"/>
    </xf>
    <xf numFmtId="174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vertical="center" wrapText="1"/>
    </xf>
    <xf numFmtId="175" fontId="3" fillId="33" borderId="11" xfId="0" applyNumberFormat="1" applyFont="1" applyFill="1" applyBorder="1" applyAlignment="1">
      <alignment vertical="center" wrapText="1"/>
    </xf>
    <xf numFmtId="176" fontId="3" fillId="0" borderId="11" xfId="0" applyNumberFormat="1" applyFont="1" applyBorder="1" applyAlignment="1">
      <alignment horizontal="left" vertical="center" wrapText="1"/>
    </xf>
    <xf numFmtId="176" fontId="3" fillId="0" borderId="11" xfId="0" applyNumberFormat="1" applyFont="1" applyFill="1" applyBorder="1" applyAlignment="1">
      <alignment horizontal="left" vertical="center"/>
    </xf>
    <xf numFmtId="176" fontId="3" fillId="0" borderId="11" xfId="0" applyNumberFormat="1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vertical="center" wrapText="1"/>
    </xf>
    <xf numFmtId="176" fontId="3" fillId="0" borderId="11" xfId="0" applyNumberFormat="1" applyFont="1" applyFill="1" applyBorder="1" applyAlignment="1">
      <alignment vertical="center" wrapText="1"/>
    </xf>
    <xf numFmtId="176" fontId="3" fillId="0" borderId="11" xfId="0" applyNumberFormat="1" applyFont="1" applyFill="1" applyBorder="1" applyAlignment="1">
      <alignment vertical="top" wrapText="1"/>
    </xf>
    <xf numFmtId="0" fontId="4" fillId="0" borderId="11" xfId="0" applyFont="1" applyBorder="1" applyAlignment="1">
      <alignment vertical="center" wrapText="1"/>
    </xf>
    <xf numFmtId="0" fontId="3" fillId="33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 wrapText="1"/>
    </xf>
    <xf numFmtId="174" fontId="6" fillId="0" borderId="11" xfId="0" applyNumberFormat="1" applyFont="1" applyBorder="1" applyAlignment="1">
      <alignment horizontal="center" vertical="center"/>
    </xf>
    <xf numFmtId="174" fontId="3" fillId="0" borderId="11" xfId="0" applyNumberFormat="1" applyFont="1" applyFill="1" applyBorder="1" applyAlignment="1">
      <alignment horizontal="center" vertical="center"/>
    </xf>
    <xf numFmtId="49" fontId="4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4" fillId="0" borderId="11" xfId="52" applyNumberFormat="1" applyFont="1" applyFill="1" applyBorder="1" applyAlignment="1" applyProtection="1">
      <alignment vertical="center" wrapText="1"/>
      <protection hidden="1"/>
    </xf>
    <xf numFmtId="49" fontId="3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1" xfId="52" applyNumberFormat="1" applyFont="1" applyFill="1" applyBorder="1" applyAlignment="1" applyProtection="1">
      <alignment vertical="center" wrapText="1"/>
      <protection hidden="1"/>
    </xf>
    <xf numFmtId="49" fontId="3" fillId="33" borderId="11" xfId="52" applyNumberFormat="1" applyFont="1" applyFill="1" applyBorder="1" applyAlignment="1" applyProtection="1">
      <alignment horizontal="left" vertical="center" wrapText="1"/>
      <protection hidden="1"/>
    </xf>
    <xf numFmtId="0" fontId="3" fillId="33" borderId="11" xfId="52" applyNumberFormat="1" applyFont="1" applyFill="1" applyBorder="1" applyAlignment="1" applyProtection="1">
      <alignment vertical="center" wrapText="1"/>
      <protection hidden="1"/>
    </xf>
    <xf numFmtId="174" fontId="5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174" fontId="40" fillId="0" borderId="0" xfId="0" applyNumberFormat="1" applyFont="1" applyAlignment="1">
      <alignment horizontal="center"/>
    </xf>
    <xf numFmtId="174" fontId="40" fillId="0" borderId="0" xfId="0" applyNumberFormat="1" applyFont="1" applyAlignment="1">
      <alignment vertical="center"/>
    </xf>
    <xf numFmtId="0" fontId="4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40" fillId="0" borderId="0" xfId="0" applyFont="1" applyAlignment="1">
      <alignment horizontal="right"/>
    </xf>
    <xf numFmtId="0" fontId="4" fillId="3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view="pageBreakPreview" zoomScale="60" zoomScalePageLayoutView="0" workbookViewId="0" topLeftCell="A54">
      <selection activeCell="D2" sqref="D2:E2"/>
    </sheetView>
  </sheetViews>
  <sheetFormatPr defaultColWidth="9.140625" defaultRowHeight="15"/>
  <cols>
    <col min="1" max="1" width="28.7109375" style="1" customWidth="1"/>
    <col min="2" max="2" width="60.57421875" style="2" customWidth="1"/>
    <col min="3" max="3" width="24.421875" style="4" customWidth="1"/>
    <col min="4" max="4" width="12.28125" style="2" customWidth="1"/>
    <col min="5" max="5" width="16.00390625" style="4" customWidth="1"/>
    <col min="6" max="6" width="9.140625" style="2" bestFit="1" customWidth="1"/>
    <col min="7" max="16384" width="8.8515625" style="2" customWidth="1"/>
  </cols>
  <sheetData>
    <row r="1" spans="2:5" ht="13.5">
      <c r="B1" s="61"/>
      <c r="C1" s="61"/>
      <c r="E1" s="3" t="s">
        <v>118</v>
      </c>
    </row>
    <row r="2" spans="2:5" ht="13.5">
      <c r="B2" s="60"/>
      <c r="C2" s="60"/>
      <c r="D2" s="62" t="s">
        <v>119</v>
      </c>
      <c r="E2" s="62"/>
    </row>
    <row r="3" spans="2:3" ht="13.5">
      <c r="B3" s="60"/>
      <c r="C3" s="60"/>
    </row>
    <row r="4" spans="2:3" ht="13.5">
      <c r="B4" s="61"/>
      <c r="C4" s="61"/>
    </row>
    <row r="5" spans="1:12" s="6" customFormat="1" ht="42" customHeight="1">
      <c r="A5" s="63" t="s">
        <v>120</v>
      </c>
      <c r="B5" s="63"/>
      <c r="C5" s="63"/>
      <c r="D5" s="63"/>
      <c r="E5" s="63"/>
      <c r="F5" s="5"/>
      <c r="G5" s="5"/>
      <c r="H5" s="5"/>
      <c r="I5" s="5"/>
      <c r="J5" s="5"/>
      <c r="K5" s="5"/>
      <c r="L5" s="5"/>
    </row>
    <row r="6" spans="1:7" ht="13.5">
      <c r="A6" s="64"/>
      <c r="B6" s="64"/>
      <c r="C6" s="64"/>
      <c r="F6" s="60"/>
      <c r="G6" s="60"/>
    </row>
    <row r="7" spans="5:7" ht="15" customHeight="1">
      <c r="E7" s="59" t="s">
        <v>126</v>
      </c>
      <c r="F7" s="61" t="s">
        <v>92</v>
      </c>
      <c r="G7" s="61"/>
    </row>
    <row r="8" spans="1:5" s="11" customFormat="1" ht="60" customHeight="1">
      <c r="A8" s="7" t="s">
        <v>0</v>
      </c>
      <c r="B8" s="8" t="s">
        <v>1</v>
      </c>
      <c r="C8" s="9" t="s">
        <v>116</v>
      </c>
      <c r="D8" s="10" t="s">
        <v>117</v>
      </c>
      <c r="E8" s="9" t="s">
        <v>123</v>
      </c>
    </row>
    <row r="9" spans="1:5" s="17" customFormat="1" ht="13.5">
      <c r="A9" s="13">
        <v>1</v>
      </c>
      <c r="B9" s="13">
        <v>2</v>
      </c>
      <c r="C9" s="14">
        <v>3</v>
      </c>
      <c r="D9" s="16">
        <v>4</v>
      </c>
      <c r="E9" s="16">
        <v>5</v>
      </c>
    </row>
    <row r="10" spans="1:5" s="17" customFormat="1" ht="13.5">
      <c r="A10" s="18" t="s">
        <v>2</v>
      </c>
      <c r="B10" s="19" t="s">
        <v>3</v>
      </c>
      <c r="C10" s="20">
        <f>C12+C35+C51+C22+C43+C39+C48+C33+C24+C17</f>
        <v>26619</v>
      </c>
      <c r="D10" s="20">
        <f>D12+D35+D51+D22+D43+D39+D48+D33+D24+D17</f>
        <v>0</v>
      </c>
      <c r="E10" s="20">
        <f>E12+E35+E51+E22+E43+E39+E48+E33+E24+E17</f>
        <v>26619</v>
      </c>
    </row>
    <row r="11" spans="1:5" s="17" customFormat="1" ht="13.5">
      <c r="A11" s="18" t="s">
        <v>75</v>
      </c>
      <c r="B11" s="19" t="s">
        <v>76</v>
      </c>
      <c r="C11" s="20">
        <f>C12</f>
        <v>13800</v>
      </c>
      <c r="D11" s="20">
        <f>D12</f>
        <v>0</v>
      </c>
      <c r="E11" s="20">
        <f>E12</f>
        <v>13800</v>
      </c>
    </row>
    <row r="12" spans="1:5" s="17" customFormat="1" ht="13.5">
      <c r="A12" s="18" t="s">
        <v>4</v>
      </c>
      <c r="B12" s="19" t="s">
        <v>5</v>
      </c>
      <c r="C12" s="20">
        <f>C13+C14+C15+C16</f>
        <v>13800</v>
      </c>
      <c r="D12" s="20">
        <f>D13+D14+D15+D16</f>
        <v>0</v>
      </c>
      <c r="E12" s="20">
        <f>E13+E14+E15+E16</f>
        <v>13800</v>
      </c>
    </row>
    <row r="13" spans="1:5" s="17" customFormat="1" ht="71.25" customHeight="1">
      <c r="A13" s="21" t="s">
        <v>77</v>
      </c>
      <c r="B13" s="22" t="s">
        <v>6</v>
      </c>
      <c r="C13" s="23">
        <v>13800</v>
      </c>
      <c r="D13" s="23"/>
      <c r="E13" s="24">
        <f>C13+D13</f>
        <v>13800</v>
      </c>
    </row>
    <row r="14" spans="1:5" s="17" customFormat="1" ht="84" customHeight="1" hidden="1">
      <c r="A14" s="21" t="s">
        <v>7</v>
      </c>
      <c r="B14" s="25" t="s">
        <v>8</v>
      </c>
      <c r="C14" s="23"/>
      <c r="D14" s="23"/>
      <c r="E14" s="16"/>
    </row>
    <row r="15" spans="1:5" s="17" customFormat="1" ht="41.25" hidden="1">
      <c r="A15" s="21" t="s">
        <v>9</v>
      </c>
      <c r="B15" s="26" t="s">
        <v>10</v>
      </c>
      <c r="C15" s="23"/>
      <c r="D15" s="23"/>
      <c r="E15" s="16"/>
    </row>
    <row r="16" spans="1:5" s="17" customFormat="1" ht="85.5" customHeight="1" hidden="1">
      <c r="A16" s="12" t="s">
        <v>11</v>
      </c>
      <c r="B16" s="26" t="s">
        <v>63</v>
      </c>
      <c r="C16" s="23"/>
      <c r="D16" s="23"/>
      <c r="E16" s="16"/>
    </row>
    <row r="17" spans="1:5" s="17" customFormat="1" ht="29.25" customHeight="1">
      <c r="A17" s="27" t="s">
        <v>12</v>
      </c>
      <c r="B17" s="27" t="s">
        <v>13</v>
      </c>
      <c r="C17" s="28">
        <f>C18</f>
        <v>4020</v>
      </c>
      <c r="D17" s="28">
        <f>D18</f>
        <v>0</v>
      </c>
      <c r="E17" s="28">
        <f>E18</f>
        <v>4020</v>
      </c>
    </row>
    <row r="18" spans="1:5" s="17" customFormat="1" ht="30.75" customHeight="1">
      <c r="A18" s="27" t="s">
        <v>14</v>
      </c>
      <c r="B18" s="27" t="s">
        <v>15</v>
      </c>
      <c r="C18" s="28">
        <f>C19+C20+C21</f>
        <v>4020</v>
      </c>
      <c r="D18" s="28">
        <f>D19+D20+D21</f>
        <v>0</v>
      </c>
      <c r="E18" s="28">
        <f>E19+E20+E21</f>
        <v>4020</v>
      </c>
    </row>
    <row r="19" spans="1:5" s="17" customFormat="1" ht="103.5" customHeight="1">
      <c r="A19" s="29" t="s">
        <v>103</v>
      </c>
      <c r="B19" s="29" t="s">
        <v>107</v>
      </c>
      <c r="C19" s="23">
        <v>1385</v>
      </c>
      <c r="D19" s="23"/>
      <c r="E19" s="24">
        <f>C19+D19</f>
        <v>1385</v>
      </c>
    </row>
    <row r="20" spans="1:5" s="17" customFormat="1" ht="110.25">
      <c r="A20" s="29" t="s">
        <v>104</v>
      </c>
      <c r="B20" s="29" t="s">
        <v>108</v>
      </c>
      <c r="C20" s="23">
        <v>12</v>
      </c>
      <c r="D20" s="23"/>
      <c r="E20" s="24">
        <f>C20+D20</f>
        <v>12</v>
      </c>
    </row>
    <row r="21" spans="1:5" s="17" customFormat="1" ht="96">
      <c r="A21" s="29" t="s">
        <v>105</v>
      </c>
      <c r="B21" s="29" t="s">
        <v>109</v>
      </c>
      <c r="C21" s="23">
        <v>2623</v>
      </c>
      <c r="D21" s="23"/>
      <c r="E21" s="24">
        <f>C21+D21</f>
        <v>2623</v>
      </c>
    </row>
    <row r="22" spans="1:5" s="17" customFormat="1" ht="13.5">
      <c r="A22" s="18" t="s">
        <v>16</v>
      </c>
      <c r="B22" s="19" t="s">
        <v>17</v>
      </c>
      <c r="C22" s="20">
        <f>C23</f>
        <v>0</v>
      </c>
      <c r="D22" s="20">
        <f>D23</f>
        <v>0</v>
      </c>
      <c r="E22" s="16"/>
    </row>
    <row r="23" spans="1:5" s="17" customFormat="1" ht="13.5">
      <c r="A23" s="18" t="s">
        <v>18</v>
      </c>
      <c r="B23" s="19" t="s">
        <v>19</v>
      </c>
      <c r="C23" s="23">
        <v>0</v>
      </c>
      <c r="D23" s="23"/>
      <c r="E23" s="24">
        <f>C23+D23</f>
        <v>0</v>
      </c>
    </row>
    <row r="24" spans="1:5" s="17" customFormat="1" ht="13.5">
      <c r="A24" s="18" t="s">
        <v>20</v>
      </c>
      <c r="B24" s="19" t="s">
        <v>21</v>
      </c>
      <c r="C24" s="20">
        <f>C25+C30+C27</f>
        <v>3450</v>
      </c>
      <c r="D24" s="20">
        <f>D25+D30+D27</f>
        <v>0</v>
      </c>
      <c r="E24" s="20">
        <f>E25+E30+E27</f>
        <v>3450</v>
      </c>
    </row>
    <row r="25" spans="1:5" s="17" customFormat="1" ht="13.5">
      <c r="A25" s="18" t="s">
        <v>22</v>
      </c>
      <c r="B25" s="19" t="s">
        <v>23</v>
      </c>
      <c r="C25" s="20">
        <f>C26</f>
        <v>1800</v>
      </c>
      <c r="D25" s="20">
        <f>D26</f>
        <v>0</v>
      </c>
      <c r="E25" s="20">
        <f>E26</f>
        <v>1800</v>
      </c>
    </row>
    <row r="26" spans="1:5" s="17" customFormat="1" ht="39.75" customHeight="1">
      <c r="A26" s="12" t="s">
        <v>78</v>
      </c>
      <c r="B26" s="26" t="s">
        <v>24</v>
      </c>
      <c r="C26" s="23">
        <v>1800</v>
      </c>
      <c r="D26" s="23"/>
      <c r="E26" s="24">
        <f aca="true" t="shared" si="0" ref="E26:E32">C26+D26</f>
        <v>1800</v>
      </c>
    </row>
    <row r="27" spans="1:5" s="17" customFormat="1" ht="21.75" customHeight="1">
      <c r="A27" s="18" t="s">
        <v>110</v>
      </c>
      <c r="B27" s="19" t="s">
        <v>93</v>
      </c>
      <c r="C27" s="28">
        <f>C28+C29</f>
        <v>250</v>
      </c>
      <c r="D27" s="28">
        <f>D28+D29</f>
        <v>0</v>
      </c>
      <c r="E27" s="28">
        <f>E28+E29</f>
        <v>250</v>
      </c>
    </row>
    <row r="28" spans="1:5" s="17" customFormat="1" ht="20.25" customHeight="1">
      <c r="A28" s="30" t="s">
        <v>94</v>
      </c>
      <c r="B28" s="26" t="s">
        <v>95</v>
      </c>
      <c r="C28" s="23">
        <v>88</v>
      </c>
      <c r="D28" s="23"/>
      <c r="E28" s="24">
        <f t="shared" si="0"/>
        <v>88</v>
      </c>
    </row>
    <row r="29" spans="1:5" s="17" customFormat="1" ht="24.75" customHeight="1">
      <c r="A29" s="30" t="s">
        <v>96</v>
      </c>
      <c r="B29" s="26" t="s">
        <v>97</v>
      </c>
      <c r="C29" s="23">
        <v>162</v>
      </c>
      <c r="D29" s="23"/>
      <c r="E29" s="24">
        <f t="shared" si="0"/>
        <v>162</v>
      </c>
    </row>
    <row r="30" spans="1:5" s="17" customFormat="1" ht="13.5">
      <c r="A30" s="18" t="s">
        <v>25</v>
      </c>
      <c r="B30" s="19" t="s">
        <v>26</v>
      </c>
      <c r="C30" s="31">
        <f>C31+C32</f>
        <v>1400</v>
      </c>
      <c r="D30" s="31">
        <f>D31+D32</f>
        <v>0</v>
      </c>
      <c r="E30" s="31">
        <f>E31+E32</f>
        <v>1400</v>
      </c>
    </row>
    <row r="31" spans="1:5" s="17" customFormat="1" ht="36" customHeight="1">
      <c r="A31" s="30" t="s">
        <v>27</v>
      </c>
      <c r="B31" s="26" t="s">
        <v>28</v>
      </c>
      <c r="C31" s="23">
        <v>1300</v>
      </c>
      <c r="D31" s="23"/>
      <c r="E31" s="24">
        <f t="shared" si="0"/>
        <v>1300</v>
      </c>
    </row>
    <row r="32" spans="1:5" s="17" customFormat="1" ht="38.25" customHeight="1">
      <c r="A32" s="30" t="s">
        <v>29</v>
      </c>
      <c r="B32" s="26" t="s">
        <v>30</v>
      </c>
      <c r="C32" s="23">
        <v>100</v>
      </c>
      <c r="D32" s="23"/>
      <c r="E32" s="24">
        <f t="shared" si="0"/>
        <v>100</v>
      </c>
    </row>
    <row r="33" spans="1:5" s="17" customFormat="1" ht="13.5">
      <c r="A33" s="32" t="s">
        <v>31</v>
      </c>
      <c r="B33" s="33" t="s">
        <v>32</v>
      </c>
      <c r="C33" s="9">
        <f>C34</f>
        <v>0</v>
      </c>
      <c r="D33" s="9">
        <f>D34</f>
        <v>0</v>
      </c>
      <c r="E33" s="9">
        <f>E34</f>
        <v>0</v>
      </c>
    </row>
    <row r="34" spans="1:5" s="17" customFormat="1" ht="13.5" hidden="1">
      <c r="A34" s="32"/>
      <c r="B34" s="33"/>
      <c r="C34" s="9"/>
      <c r="D34" s="9"/>
      <c r="E34" s="16"/>
    </row>
    <row r="35" spans="1:5" s="17" customFormat="1" ht="51.75" customHeight="1">
      <c r="A35" s="18" t="s">
        <v>33</v>
      </c>
      <c r="B35" s="19" t="s">
        <v>34</v>
      </c>
      <c r="C35" s="31">
        <f>C37+C38+C36</f>
        <v>3255</v>
      </c>
      <c r="D35" s="31">
        <f>D37+D38+D36</f>
        <v>0</v>
      </c>
      <c r="E35" s="31">
        <f>E37+E38+E36</f>
        <v>3255</v>
      </c>
    </row>
    <row r="36" spans="1:5" s="17" customFormat="1" ht="75" customHeight="1">
      <c r="A36" s="12" t="s">
        <v>35</v>
      </c>
      <c r="B36" s="34" t="s">
        <v>106</v>
      </c>
      <c r="C36" s="23">
        <v>865</v>
      </c>
      <c r="D36" s="23"/>
      <c r="E36" s="24">
        <f>C36+D36</f>
        <v>865</v>
      </c>
    </row>
    <row r="37" spans="1:5" s="17" customFormat="1" ht="76.5" customHeight="1">
      <c r="A37" s="35" t="s">
        <v>36</v>
      </c>
      <c r="B37" s="34" t="s">
        <v>37</v>
      </c>
      <c r="C37" s="23">
        <v>890</v>
      </c>
      <c r="D37" s="23"/>
      <c r="E37" s="24">
        <f>C37+D37</f>
        <v>890</v>
      </c>
    </row>
    <row r="38" spans="1:5" s="17" customFormat="1" ht="66.75" customHeight="1">
      <c r="A38" s="36" t="s">
        <v>38</v>
      </c>
      <c r="B38" s="37" t="s">
        <v>39</v>
      </c>
      <c r="C38" s="23">
        <v>1500</v>
      </c>
      <c r="D38" s="23"/>
      <c r="E38" s="24">
        <f>C38+D38</f>
        <v>1500</v>
      </c>
    </row>
    <row r="39" spans="1:5" s="17" customFormat="1" ht="31.5" customHeight="1">
      <c r="A39" s="38" t="s">
        <v>40</v>
      </c>
      <c r="B39" s="19" t="s">
        <v>41</v>
      </c>
      <c r="C39" s="31">
        <f>SUM(C40:C42)</f>
        <v>2094</v>
      </c>
      <c r="D39" s="31">
        <f>SUM(D40:D42)</f>
        <v>0</v>
      </c>
      <c r="E39" s="31">
        <f>SUM(E40:E42)</f>
        <v>2094</v>
      </c>
    </row>
    <row r="40" spans="1:5" s="17" customFormat="1" ht="27">
      <c r="A40" s="12" t="s">
        <v>42</v>
      </c>
      <c r="B40" s="34" t="s">
        <v>43</v>
      </c>
      <c r="C40" s="23">
        <v>394</v>
      </c>
      <c r="D40" s="23"/>
      <c r="E40" s="24">
        <f>C40+D40</f>
        <v>394</v>
      </c>
    </row>
    <row r="41" spans="1:5" s="17" customFormat="1" ht="30" customHeight="1">
      <c r="A41" s="21" t="s">
        <v>44</v>
      </c>
      <c r="B41" s="26" t="s">
        <v>62</v>
      </c>
      <c r="C41" s="23">
        <v>1700</v>
      </c>
      <c r="D41" s="23"/>
      <c r="E41" s="24">
        <f>C41+D41</f>
        <v>1700</v>
      </c>
    </row>
    <row r="42" spans="1:5" s="17" customFormat="1" ht="21" customHeight="1">
      <c r="A42" s="12" t="s">
        <v>45</v>
      </c>
      <c r="B42" s="34" t="s">
        <v>46</v>
      </c>
      <c r="C42" s="23">
        <v>0</v>
      </c>
      <c r="D42" s="23"/>
      <c r="E42" s="24">
        <f>C42+D42</f>
        <v>0</v>
      </c>
    </row>
    <row r="43" spans="1:5" s="17" customFormat="1" ht="30" customHeight="1" hidden="1">
      <c r="A43" s="18" t="s">
        <v>47</v>
      </c>
      <c r="B43" s="19" t="s">
        <v>111</v>
      </c>
      <c r="C43" s="31">
        <f>C45+C46+C44+C47</f>
        <v>0</v>
      </c>
      <c r="D43" s="31">
        <f>D45+D46+D44+D47</f>
        <v>0</v>
      </c>
      <c r="E43" s="31">
        <f>E45+E46+E44+E47</f>
        <v>0</v>
      </c>
    </row>
    <row r="44" spans="1:5" s="17" customFormat="1" ht="45" customHeight="1" hidden="1">
      <c r="A44" s="12" t="s">
        <v>48</v>
      </c>
      <c r="B44" s="34" t="s">
        <v>49</v>
      </c>
      <c r="C44" s="23">
        <v>0</v>
      </c>
      <c r="D44" s="23"/>
      <c r="E44" s="24">
        <f>C44+D44</f>
        <v>0</v>
      </c>
    </row>
    <row r="45" spans="1:5" s="17" customFormat="1" ht="11.25" customHeight="1" hidden="1">
      <c r="A45" s="12" t="s">
        <v>50</v>
      </c>
      <c r="B45" s="39" t="s">
        <v>64</v>
      </c>
      <c r="C45" s="23"/>
      <c r="D45" s="23"/>
      <c r="E45" s="16"/>
    </row>
    <row r="46" spans="1:5" s="17" customFormat="1" ht="53.25" customHeight="1" hidden="1">
      <c r="A46" s="12" t="s">
        <v>51</v>
      </c>
      <c r="B46" s="40" t="s">
        <v>52</v>
      </c>
      <c r="C46" s="23">
        <v>0</v>
      </c>
      <c r="D46" s="23"/>
      <c r="E46" s="24">
        <f>C46+D46</f>
        <v>0</v>
      </c>
    </row>
    <row r="47" spans="1:5" s="17" customFormat="1" ht="40.5" customHeight="1" hidden="1">
      <c r="A47" s="12" t="s">
        <v>53</v>
      </c>
      <c r="B47" s="41" t="s">
        <v>54</v>
      </c>
      <c r="C47" s="23"/>
      <c r="D47" s="23"/>
      <c r="E47" s="16"/>
    </row>
    <row r="48" spans="1:5" s="17" customFormat="1" ht="18" customHeight="1" hidden="1">
      <c r="A48" s="38" t="s">
        <v>55</v>
      </c>
      <c r="B48" s="42" t="s">
        <v>79</v>
      </c>
      <c r="C48" s="28">
        <f>SUM(C49:C50)</f>
        <v>0</v>
      </c>
      <c r="D48" s="28">
        <f>SUM(D49:D50)</f>
        <v>0</v>
      </c>
      <c r="E48" s="28">
        <f>SUM(E49:E50)</f>
        <v>0</v>
      </c>
    </row>
    <row r="49" spans="1:5" s="17" customFormat="1" ht="55.5" customHeight="1" hidden="1">
      <c r="A49" s="43" t="s">
        <v>112</v>
      </c>
      <c r="B49" s="44" t="s">
        <v>113</v>
      </c>
      <c r="C49" s="23">
        <v>0</v>
      </c>
      <c r="D49" s="23"/>
      <c r="E49" s="24">
        <f>C49+D49</f>
        <v>0</v>
      </c>
    </row>
    <row r="50" spans="1:5" s="17" customFormat="1" ht="41.25" hidden="1">
      <c r="A50" s="43" t="s">
        <v>114</v>
      </c>
      <c r="B50" s="44" t="s">
        <v>115</v>
      </c>
      <c r="C50" s="23">
        <v>0</v>
      </c>
      <c r="D50" s="23"/>
      <c r="E50" s="24">
        <f>C50+D50</f>
        <v>0</v>
      </c>
    </row>
    <row r="51" spans="1:5" s="17" customFormat="1" ht="13.5" hidden="1">
      <c r="A51" s="45" t="s">
        <v>56</v>
      </c>
      <c r="B51" s="33" t="s">
        <v>57</v>
      </c>
      <c r="C51" s="31">
        <f>C53+C52</f>
        <v>0</v>
      </c>
      <c r="D51" s="31">
        <f>D53+D52</f>
        <v>0</v>
      </c>
      <c r="E51" s="31">
        <f>E53+E52</f>
        <v>0</v>
      </c>
    </row>
    <row r="52" spans="1:5" s="17" customFormat="1" ht="27" hidden="1">
      <c r="A52" s="46" t="s">
        <v>58</v>
      </c>
      <c r="B52" s="44" t="s">
        <v>59</v>
      </c>
      <c r="C52" s="23"/>
      <c r="D52" s="23"/>
      <c r="E52" s="23"/>
    </row>
    <row r="53" spans="1:5" s="17" customFormat="1" ht="13.5" hidden="1">
      <c r="A53" s="43" t="s">
        <v>60</v>
      </c>
      <c r="B53" s="44" t="s">
        <v>61</v>
      </c>
      <c r="C53" s="23"/>
      <c r="D53" s="23"/>
      <c r="E53" s="23"/>
    </row>
    <row r="54" spans="1:5" s="17" customFormat="1" ht="13.5">
      <c r="A54" s="18" t="s">
        <v>65</v>
      </c>
      <c r="B54" s="19" t="s">
        <v>66</v>
      </c>
      <c r="C54" s="47">
        <f>C55</f>
        <v>147521.00000000003</v>
      </c>
      <c r="D54" s="47">
        <f>D55</f>
        <v>15623.63348</v>
      </c>
      <c r="E54" s="47">
        <f>E55</f>
        <v>163144.63348000002</v>
      </c>
    </row>
    <row r="55" spans="1:5" s="17" customFormat="1" ht="27">
      <c r="A55" s="18" t="s">
        <v>67</v>
      </c>
      <c r="B55" s="19" t="s">
        <v>68</v>
      </c>
      <c r="C55" s="47">
        <f>C56+C62+C66+C59</f>
        <v>147521.00000000003</v>
      </c>
      <c r="D55" s="47">
        <f>D56+D62+D66+D59</f>
        <v>15623.63348</v>
      </c>
      <c r="E55" s="47">
        <f>E56+E62+E66+E59</f>
        <v>163144.63348000002</v>
      </c>
    </row>
    <row r="56" spans="1:5" s="17" customFormat="1" ht="27">
      <c r="A56" s="18" t="s">
        <v>80</v>
      </c>
      <c r="B56" s="19" t="s">
        <v>81</v>
      </c>
      <c r="C56" s="47">
        <f>C57+C58</f>
        <v>142117.7</v>
      </c>
      <c r="D56" s="47">
        <f>D57+D58</f>
        <v>12557.35848</v>
      </c>
      <c r="E56" s="47">
        <f>E57+E58</f>
        <v>154675.05848</v>
      </c>
    </row>
    <row r="57" spans="1:5" s="17" customFormat="1" ht="28.5" customHeight="1">
      <c r="A57" s="12" t="s">
        <v>84</v>
      </c>
      <c r="B57" s="22" t="s">
        <v>69</v>
      </c>
      <c r="C57" s="48">
        <v>60592.5</v>
      </c>
      <c r="D57" s="48"/>
      <c r="E57" s="24">
        <f>C57+D57</f>
        <v>60592.5</v>
      </c>
    </row>
    <row r="58" spans="1:5" s="17" customFormat="1" ht="27">
      <c r="A58" s="12" t="s">
        <v>85</v>
      </c>
      <c r="B58" s="22" t="s">
        <v>70</v>
      </c>
      <c r="C58" s="48">
        <v>81525.2</v>
      </c>
      <c r="D58" s="48">
        <f>1759.57928+91.0192+10706.76</f>
        <v>12557.35848</v>
      </c>
      <c r="E58" s="24">
        <f>C58+D58</f>
        <v>94082.55847999999</v>
      </c>
    </row>
    <row r="59" spans="1:5" s="17" customFormat="1" ht="31.5" customHeight="1">
      <c r="A59" s="49" t="s">
        <v>98</v>
      </c>
      <c r="B59" s="50" t="s">
        <v>99</v>
      </c>
      <c r="C59" s="28">
        <f>C60+C61</f>
        <v>1525.6000000000001</v>
      </c>
      <c r="D59" s="28">
        <f>D60+D61</f>
        <v>2962.4749999999995</v>
      </c>
      <c r="E59" s="28">
        <f>E60+E61</f>
        <v>4488.075</v>
      </c>
    </row>
    <row r="60" spans="1:5" s="17" customFormat="1" ht="31.5" customHeight="1">
      <c r="A60" s="51" t="s">
        <v>121</v>
      </c>
      <c r="B60" s="52" t="s">
        <v>122</v>
      </c>
      <c r="C60" s="23">
        <v>0</v>
      </c>
      <c r="D60" s="23">
        <f>147.8+94.5+60.575+458.1+716.5+293.6</f>
        <v>1771.0749999999998</v>
      </c>
      <c r="E60" s="24">
        <f>C60+D60</f>
        <v>1771.0749999999998</v>
      </c>
    </row>
    <row r="61" spans="1:5" s="17" customFormat="1" ht="24" customHeight="1">
      <c r="A61" s="53" t="s">
        <v>100</v>
      </c>
      <c r="B61" s="54" t="s">
        <v>101</v>
      </c>
      <c r="C61" s="23">
        <f>1468.2+57.4</f>
        <v>1525.6000000000001</v>
      </c>
      <c r="D61" s="23">
        <f>-1468.2+2659.6</f>
        <v>1191.3999999999999</v>
      </c>
      <c r="E61" s="24">
        <f>C61+D61</f>
        <v>2717</v>
      </c>
    </row>
    <row r="62" spans="1:5" s="17" customFormat="1" ht="27">
      <c r="A62" s="49" t="s">
        <v>86</v>
      </c>
      <c r="B62" s="50" t="s">
        <v>82</v>
      </c>
      <c r="C62" s="47">
        <f>C63+C64+C65</f>
        <v>649.0999999999999</v>
      </c>
      <c r="D62" s="47">
        <f>D63+D64+D65</f>
        <v>103.8</v>
      </c>
      <c r="E62" s="47">
        <f>E63+E64+E65</f>
        <v>752.9000000000001</v>
      </c>
    </row>
    <row r="63" spans="1:5" s="17" customFormat="1" ht="27">
      <c r="A63" s="21" t="s">
        <v>87</v>
      </c>
      <c r="B63" s="22" t="s">
        <v>83</v>
      </c>
      <c r="C63" s="55">
        <v>6.7</v>
      </c>
      <c r="D63" s="55">
        <v>100</v>
      </c>
      <c r="E63" s="24">
        <f>C63+D63</f>
        <v>106.7</v>
      </c>
    </row>
    <row r="64" spans="1:5" s="17" customFormat="1" ht="41.25">
      <c r="A64" s="51" t="s">
        <v>88</v>
      </c>
      <c r="B64" s="22" t="s">
        <v>72</v>
      </c>
      <c r="C64" s="48">
        <v>466.4</v>
      </c>
      <c r="D64" s="48"/>
      <c r="E64" s="24">
        <f>C64+D64</f>
        <v>466.4</v>
      </c>
    </row>
    <row r="65" spans="1:5" s="17" customFormat="1" ht="29.25" customHeight="1">
      <c r="A65" s="51" t="s">
        <v>89</v>
      </c>
      <c r="B65" s="22" t="s">
        <v>71</v>
      </c>
      <c r="C65" s="48">
        <v>176</v>
      </c>
      <c r="D65" s="48">
        <f>-0.2+4</f>
        <v>3.8</v>
      </c>
      <c r="E65" s="24">
        <f>C65+D65</f>
        <v>179.8</v>
      </c>
    </row>
    <row r="66" spans="1:5" s="17" customFormat="1" ht="20.25" customHeight="1">
      <c r="A66" s="49" t="s">
        <v>90</v>
      </c>
      <c r="B66" s="50" t="s">
        <v>73</v>
      </c>
      <c r="C66" s="47">
        <f>C67+C68</f>
        <v>3228.6</v>
      </c>
      <c r="D66" s="47">
        <f>D67+D68</f>
        <v>0</v>
      </c>
      <c r="E66" s="47">
        <f>E67+E68</f>
        <v>3228.6</v>
      </c>
    </row>
    <row r="67" spans="1:5" s="17" customFormat="1" ht="55.5" customHeight="1">
      <c r="A67" s="51" t="s">
        <v>125</v>
      </c>
      <c r="B67" s="52" t="s">
        <v>124</v>
      </c>
      <c r="C67" s="55">
        <v>0</v>
      </c>
      <c r="D67" s="55">
        <v>3228.6</v>
      </c>
      <c r="E67" s="24">
        <f>C67+D67</f>
        <v>3228.6</v>
      </c>
    </row>
    <row r="68" spans="1:5" s="17" customFormat="1" ht="30.75" customHeight="1">
      <c r="A68" s="51" t="s">
        <v>91</v>
      </c>
      <c r="B68" s="52" t="s">
        <v>102</v>
      </c>
      <c r="C68" s="48">
        <f>3228.6</f>
        <v>3228.6</v>
      </c>
      <c r="D68" s="48">
        <f>-3228.6</f>
        <v>-3228.6</v>
      </c>
      <c r="E68" s="24">
        <f>C68+D68</f>
        <v>0</v>
      </c>
    </row>
    <row r="69" spans="1:6" s="17" customFormat="1" ht="23.25" customHeight="1">
      <c r="A69" s="56" t="s">
        <v>74</v>
      </c>
      <c r="B69" s="15"/>
      <c r="C69" s="47">
        <f>C10+C54</f>
        <v>174140.00000000003</v>
      </c>
      <c r="D69" s="47">
        <f>D10+D54</f>
        <v>15623.63348</v>
      </c>
      <c r="E69" s="47">
        <f>E10+E54</f>
        <v>189763.63348000002</v>
      </c>
      <c r="F69" s="58"/>
    </row>
    <row r="71" ht="13.5">
      <c r="E71" s="57"/>
    </row>
    <row r="73" ht="13.5">
      <c r="E73" s="57"/>
    </row>
  </sheetData>
  <sheetProtection/>
  <mergeCells count="9">
    <mergeCell ref="F6:G6"/>
    <mergeCell ref="F7:G7"/>
    <mergeCell ref="D2:E2"/>
    <mergeCell ref="A5:E5"/>
    <mergeCell ref="B1:C1"/>
    <mergeCell ref="B2:C2"/>
    <mergeCell ref="B3:C3"/>
    <mergeCell ref="B4:C4"/>
    <mergeCell ref="A6:C6"/>
  </mergeCells>
  <printOptions/>
  <pageMargins left="0.7086614173228347" right="0.7086614173228347" top="0.5905511811023623" bottom="0.15748031496062992" header="0.31496062992125984" footer="0.31496062992125984"/>
  <pageSetup horizontalDpi="600" verticalDpi="600" orientation="portrait" paperSize="9" scale="58" r:id="rId1"/>
  <rowBreaks count="1" manualBreakCount="1">
    <brk id="3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MazhorovaEA</dc:creator>
  <cp:keywords/>
  <dc:description/>
  <cp:lastModifiedBy>Ольга</cp:lastModifiedBy>
  <cp:lastPrinted>2021-02-09T07:02:50Z</cp:lastPrinted>
  <dcterms:created xsi:type="dcterms:W3CDTF">2017-05-16T11:32:27Z</dcterms:created>
  <dcterms:modified xsi:type="dcterms:W3CDTF">2021-02-09T07:02:53Z</dcterms:modified>
  <cp:category/>
  <cp:version/>
  <cp:contentType/>
  <cp:contentStatus/>
</cp:coreProperties>
</file>