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8700" activeTab="0"/>
  </bookViews>
  <sheets>
    <sheet name="2021" sheetId="1" r:id="rId1"/>
  </sheets>
  <externalReferences>
    <externalReference r:id="rId4"/>
  </externalReferences>
  <definedNames>
    <definedName name="_xlnm._FilterDatabase" localSheetId="0" hidden="1">'2021'!$A$11:$E$271</definedName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  <definedName name="_xlnm.Print_Area" localSheetId="0">'2021'!$A$1:$E$271</definedName>
  </definedNames>
  <calcPr fullCalcOnLoad="1"/>
</workbook>
</file>

<file path=xl/sharedStrings.xml><?xml version="1.0" encoding="utf-8"?>
<sst xmlns="http://schemas.openxmlformats.org/spreadsheetml/2006/main" count="657" uniqueCount="266">
  <si>
    <t>Основное мероприятие «Техническое обслуживание АПК «Безопасный город» на территории поселения»</t>
  </si>
  <si>
    <t>46.1.00.00000</t>
  </si>
  <si>
    <t>46.1.04.00000</t>
  </si>
  <si>
    <t>46.1.04.82300</t>
  </si>
  <si>
    <t>46.1.04.S2300</t>
  </si>
  <si>
    <t>46.1.05.00000</t>
  </si>
  <si>
    <t>46.1.05.20050</t>
  </si>
  <si>
    <t>46.1.06.00000</t>
  </si>
  <si>
    <t>46.1.06.20050</t>
  </si>
  <si>
    <t>Муниципальная программа"Развитие культуры, физической культуры и спорта в городском поселении Новоаганск"</t>
  </si>
  <si>
    <t>Основное мероприятие «Обеспечение проведения культурно-массовых мероприятий поселения»</t>
  </si>
  <si>
    <t>Основное мероприятие «Комплексное обеспечение культурно-досуговых потребностей жителей поселения»</t>
  </si>
  <si>
    <t>Основное мероприятие «Организация музейного обслуживания населения с учетом интересов и потребности различных социально-возрастных и образовательных групп»</t>
  </si>
  <si>
    <t>Основное мероприятие «Организация проведения официальных физкультурно-оздоровительных и спортивных мероприятий поселения»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</si>
  <si>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</si>
  <si>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</si>
  <si>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</si>
  <si>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</si>
  <si>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</si>
  <si>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</si>
  <si>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</si>
  <si>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</si>
  <si>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</si>
  <si>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</si>
  <si>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</si>
  <si>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540</t>
  </si>
  <si>
    <t>Резервные средства</t>
  </si>
  <si>
    <t>870</t>
  </si>
  <si>
    <t>Муниципальная программа "Обеспечение деятельности органов местного самоуправления городского поселения Новоаганск"</t>
  </si>
  <si>
    <t>Основное мероприятие «Создание необходимых условий для эффективного функционирования органов местного самоуправления»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</si>
  <si>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</si>
  <si>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</si>
  <si>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</si>
  <si>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48.2.01.00000</t>
  </si>
  <si>
    <t>48.2.01.00590</t>
  </si>
  <si>
    <t>48.2.00.00000</t>
  </si>
  <si>
    <t>48.3.00.00000</t>
  </si>
  <si>
    <t>48.3.01.00000</t>
  </si>
  <si>
    <t>48.3.01.00590</t>
  </si>
  <si>
    <t>48.4.00.00000</t>
  </si>
  <si>
    <t>48.4.02.00000</t>
  </si>
  <si>
    <t>48.4.02.99990</t>
  </si>
  <si>
    <t>49.0.00.00000</t>
  </si>
  <si>
    <t>49.1.00.00000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</si>
  <si>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</si>
  <si>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49.1.01.00000</t>
  </si>
  <si>
    <t>Муниципальная программа "Управление муниципальными финансами в городском поселении Новоаганск"</t>
  </si>
  <si>
    <t>30.1.02.00000</t>
  </si>
  <si>
    <t>30.1.02.20610</t>
  </si>
  <si>
    <t>49.1.01.02110</t>
  </si>
  <si>
    <t>49.1.01.02040</t>
  </si>
  <si>
    <t>49.1.02.00000</t>
  </si>
  <si>
    <t>49.1.02.02040</t>
  </si>
  <si>
    <t>49.1.02.02400</t>
  </si>
  <si>
    <t>49.1.02.51180</t>
  </si>
  <si>
    <t>49.1.02.59300</t>
  </si>
  <si>
    <t>49.1.02.D9300</t>
  </si>
  <si>
    <t>49.2.00.00000</t>
  </si>
  <si>
    <t>49.1.02.02030</t>
  </si>
  <si>
    <t xml:space="preserve">Межбюджетные трансферты </t>
  </si>
  <si>
    <t>30.0.00.00000</t>
  </si>
  <si>
    <t>30.1.00.00000</t>
  </si>
  <si>
    <t>30.2.00.00000</t>
  </si>
  <si>
    <t>30.2.01.00000</t>
  </si>
  <si>
    <t>30.2.01.89240</t>
  </si>
  <si>
    <t>31.0.00.00000</t>
  </si>
  <si>
    <t>31.0.01.00000</t>
  </si>
  <si>
    <t>31.0.01.00590</t>
  </si>
  <si>
    <t>47.0.00.00000</t>
  </si>
  <si>
    <t>48.0.00.00000</t>
  </si>
  <si>
    <t>43.3.00.00000</t>
  </si>
  <si>
    <t>Иные межбюджетные трансферты</t>
  </si>
  <si>
    <t>48.1.00.00000</t>
  </si>
  <si>
    <t>48.1.01.00000</t>
  </si>
  <si>
    <t>48.1.01.99990</t>
  </si>
  <si>
    <t>41.2.01.99990</t>
  </si>
  <si>
    <t>41.1.01.99990</t>
  </si>
  <si>
    <t>41.1.01.00000</t>
  </si>
  <si>
    <t>41.0.00.00000</t>
  </si>
  <si>
    <t>45.0.00.00000</t>
  </si>
  <si>
    <t>45.0.01.00000</t>
  </si>
  <si>
    <t>45.0.01.99990</t>
  </si>
  <si>
    <t>45.0.02.00000</t>
  </si>
  <si>
    <t>45.0.02.99990</t>
  </si>
  <si>
    <t>46.0.00.00000</t>
  </si>
  <si>
    <t>40.0.00.00000</t>
  </si>
  <si>
    <t>40.1.00.00000</t>
  </si>
  <si>
    <t>40.1.01.99990</t>
  </si>
  <si>
    <t>40.1.02.99990</t>
  </si>
  <si>
    <t>40.2.01.00000</t>
  </si>
  <si>
    <t>40.2.01.99990</t>
  </si>
  <si>
    <t>40.2.00.00000</t>
  </si>
  <si>
    <t>43.0.00.00000</t>
  </si>
  <si>
    <t>43.1.01.00000</t>
  </si>
  <si>
    <t>43.1.01.99990</t>
  </si>
  <si>
    <t>44.0.00.00000</t>
  </si>
  <si>
    <t>44.1.00.00000</t>
  </si>
  <si>
    <t>44.1.01.00000</t>
  </si>
  <si>
    <t>44.1.01.99990</t>
  </si>
  <si>
    <t>44.2.00.00000</t>
  </si>
  <si>
    <t>44.2.01.99990</t>
  </si>
  <si>
    <t>44.3.00.00000</t>
  </si>
  <si>
    <t>44.3.01.00000</t>
  </si>
  <si>
    <t>44.3.01.99990</t>
  </si>
  <si>
    <t>44.3.02.00000</t>
  </si>
  <si>
    <t>44.3.02.99990</t>
  </si>
  <si>
    <t>40.1.02.00000</t>
  </si>
  <si>
    <t>41.1.00.00000</t>
  </si>
  <si>
    <t>41.2.00.00000</t>
  </si>
  <si>
    <t>41.2.01.00000</t>
  </si>
  <si>
    <t>43.1.00.00000</t>
  </si>
  <si>
    <t>Основное мероприятие «Увеличение доходов бюджета поселения на основе эффективного управления муниципальной собственностью»</t>
  </si>
  <si>
    <t>Основное мероприятие «Формирование земельных участков в целях государственной регистрации права собственности городского поселения Новоаганск»</t>
  </si>
  <si>
    <t>Основное мероприятие «Создание условий для улучшения внешнего облика городского поселения Новоаганск»</t>
  </si>
  <si>
    <t>Основное мероприятие «Создание максимально благоприятных, комфортных и безопасных условий для проживания и отдыха в городском поселении Новоаганск»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</si>
  <si>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</si>
  <si>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500</t>
  </si>
  <si>
    <t>Основное мероприятие «Минимизация ущерба при наступлении неблагоприятных обстоятельств, сопряженных с убытками»</t>
  </si>
  <si>
    <t>43.2.00.00000</t>
  </si>
  <si>
    <t>43.2.01.00000</t>
  </si>
  <si>
    <t>43.2.01.99990</t>
  </si>
  <si>
    <t xml:space="preserve">         к решению Совета депутатов </t>
  </si>
  <si>
    <t xml:space="preserve">         городского поселения Новоаганск</t>
  </si>
  <si>
    <t>Наименование</t>
  </si>
  <si>
    <t>ЦСР</t>
  </si>
  <si>
    <t>ВР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</si>
  <si>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</si>
  <si>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</si>
  <si>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</si>
  <si>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</si>
  <si>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 программа «Безопасность жизнедеятельности в городском поселении Новоаганск»</t>
  </si>
  <si>
    <t>Основное мероприятие «Обеспечение безопасности людей на водных объектах, охрана их жизни и здоровья»</t>
  </si>
  <si>
    <t>Основное мероприятие «Обеспечение первичных мер пожарной безопасности в границах поселения»</t>
  </si>
  <si>
    <t>Муниципальная программа «Профилактика правонарушений в сфере общественного порядка в городском поселении Новоаганск»</t>
  </si>
  <si>
    <t>Основное мероприятие «Содержание народной дружины, в том числе стимулирование участников общественных формирований в сфере охраны общественного порядка»</t>
  </si>
  <si>
    <t>Муниципальной программа "Развитие муниципальной службы в городском поселении Новоаганск»</t>
  </si>
  <si>
    <t>Основное мероприятие «Обеспечение реализации полномочий Совета депутатов городского поселения Новоаганск»</t>
  </si>
  <si>
    <t>49.2.01.00000</t>
  </si>
  <si>
    <t>49.2.01.02040</t>
  </si>
  <si>
    <t>Муниципальной программа «Развитие информационно-коммуникационных технологий и связи в городском поселении Новоаганск»</t>
  </si>
  <si>
    <t>Основное мероприятие «Субсидии в целях возмещения затрат организациям, предоставляющим населению услуги эфирного вещания (ретрансляции), не обеспечивающим возмещение издержек»</t>
  </si>
  <si>
    <t xml:space="preserve">Муниципальная программа
«Благоустройство территории городского поселения Новоаганск» 
</t>
  </si>
  <si>
    <t xml:space="preserve">Муниципальная программа «Развитие транспортной системы  городского поселения Новоаганск» </t>
  </si>
  <si>
    <t>Основное мероприятие «Обеспечение комплексного содержания и ремонта автомобильных дорог, проездов, искусственных сооружений, элементов обустройства улично-дорожной сети поселения»</t>
  </si>
  <si>
    <t>Муниципальная программа «Жилищно-коммунальный комплекс и повышение энергетической эффективности в городском поселении Новоаганск»</t>
  </si>
  <si>
    <t>Основное мероприятие «Субсидии на компенсацию недополученных доходов при оказании населению жилищных услуг в городском поселении Новоаганск»</t>
  </si>
  <si>
    <t>Подпрограмма «Организация бытового обслуживания в целях обеспечения населения городского поселения Новоаганск услугами бани»</t>
  </si>
  <si>
    <t>Основное мероприятие «Субсидии в целях возмещения фактически полученных убытков организациям, оказывающим населению услуги общественной бани в городском поселении Новоаганск»</t>
  </si>
  <si>
    <t>Основное мероприятие «Настройка и обслуживание автоматического контроля узлов учета энергоресурсов объектов администрации»</t>
  </si>
  <si>
    <t>43.3.01.00000</t>
  </si>
  <si>
    <t>43.3.01.20020</t>
  </si>
  <si>
    <t xml:space="preserve">Муниципальная программа «Управление муниципальным имуществом городского поселения Новоаганск 
</t>
  </si>
  <si>
    <t>Основное мероприятие «Содержание, обслуживание и ремонт муниципального имущества городского поселения Новоаганск»</t>
  </si>
  <si>
    <t>Основное мероприятие «Полное финансовое обеспечение расходных обязательств по делегированным полномочиям Нижневартовскому району»</t>
  </si>
  <si>
    <t>44.2.01.00000</t>
  </si>
  <si>
    <t xml:space="preserve">Подпрограмма «Создание условий для эффективного управления муниципальными финансами, повышение устойчивости бюджета поселения» </t>
  </si>
  <si>
    <t xml:space="preserve">Подпрограмма «Обеспечение эффективного решения вопросов местного значения» </t>
  </si>
  <si>
    <t>Иные межбюджетные трансферты, передаваемые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3</t>
  </si>
  <si>
    <t xml:space="preserve">Расходы на обеспечение деятельности (оказание услуг) муниципальных учреждений. </t>
  </si>
  <si>
    <t xml:space="preserve">Подпрограмма «Организация и обеспечение мероприятий в сфере гражданской обороны, защиты населения и территории поселения от чрезвычайных ситуаций» 
</t>
  </si>
  <si>
    <t xml:space="preserve">Расходы на реализацию мероприятий </t>
  </si>
  <si>
    <t xml:space="preserve">Подпрограмма «Укрепление пожарной безопасности в городском поселении Новоаганск»  </t>
  </si>
  <si>
    <t xml:space="preserve">Подпрограмма «Содержание и ремонт улично-дорожной сети» </t>
  </si>
  <si>
    <t xml:space="preserve">Подпрограмма «Управление и распоряжение объектами муниципальной собственности» </t>
  </si>
  <si>
    <t xml:space="preserve">Подпрограмма "Управление и распоряжение земельными участками, находящимися в муниципальной собственности, а также несформированными земельными участками" </t>
  </si>
  <si>
    <t xml:space="preserve">Расходы на реализацию мероприятий  </t>
  </si>
  <si>
    <t xml:space="preserve">Подпрограмма « Создание и совершенствование условий для профилактики и обеспечения общественного порядка» </t>
  </si>
  <si>
    <t>Расходы на реализацию мероприятий по профилактике правонарушений в сфере общественного порядка.</t>
  </si>
  <si>
    <t xml:space="preserve">Подпрограмма «Обеспечение свободы творчества и прав граждан на участие в культурной жизни» </t>
  </si>
  <si>
    <t xml:space="preserve">Подпрограмма «Создание условий для организации досуга жителей поселения» </t>
  </si>
  <si>
    <t xml:space="preserve">Подпрограмма «Развитие физической культуры и спорта в городском поселении Новоаганск» </t>
  </si>
  <si>
    <t xml:space="preserve">Подпрограмма «Обеспечение деятельности органов местного самоуправления городского поселения Новоаганск» 
</t>
  </si>
  <si>
    <t xml:space="preserve">Расходы на содержание председателя представительного органа муниципального образования </t>
  </si>
  <si>
    <t xml:space="preserve">Расходы на обеспечение функций органов местного самоуправления </t>
  </si>
  <si>
    <t>Прочие мероприятия органов местного самоуправления</t>
  </si>
  <si>
    <t>47.0.02.00000</t>
  </si>
  <si>
    <t>47.0.02.99990</t>
  </si>
  <si>
    <t>Основное мероприятие "Формирование резервного фонда администрации городского поселения"</t>
  </si>
  <si>
    <t>Муниципальная  программа «Реализация государственной национальной политики и профилактика терроризма и экстремизма»</t>
  </si>
  <si>
    <t>Подпрограмма «Профилактика терроризма и экстремизма в городском поселении Новоаганск»</t>
  </si>
  <si>
    <t>Основное мероприятие «Обучение и информирование населения по темам терроризма в городском поселении Новоаганск»</t>
  </si>
  <si>
    <t>Расходы на реализацию мероприятий.</t>
  </si>
  <si>
    <t>Основное мероприятие «Обеспечение проведения культурно-массовых, спортивных мероприятий, направленных на поддержание гражданского мира,  укрепление межнационального и межконфессионального согласия, профилактику межнациональных, межетнических конфликтов»</t>
  </si>
  <si>
    <t>Подпрограмма «Обеспечение равных прав населения на получение услуг жилищно-коммунального хозяйства в городском поселении Новоаганск»</t>
  </si>
  <si>
    <t>Основное мероприятие «Реализация полномочий администрации поселения в сфере обращения с твердыми коммунальными отходами»</t>
  </si>
  <si>
    <t xml:space="preserve"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отходами. </t>
  </si>
  <si>
    <t>43.1.03.00000</t>
  </si>
  <si>
    <t>43.1.03.84290</t>
  </si>
  <si>
    <t>Основное мероприятие «Реализация полномочий администрации в сфере обеспечения потребителей качественными и доступными коммунальными услугами»</t>
  </si>
  <si>
    <t>43.1.04.00000</t>
  </si>
  <si>
    <t>43.1.04.99990</t>
  </si>
  <si>
    <t xml:space="preserve">Подпрограмма «Энергосбережение и повышение энергетической эффективности на объектах муниципальной собственности» </t>
  </si>
  <si>
    <t>Подпрограмма «Содержание муниципального имущества городского поселения Новоаганск»</t>
  </si>
  <si>
    <t>Основное мероприятие «Создание условий  деятельности по народных дружин»</t>
  </si>
  <si>
    <t xml:space="preserve">Подпрограмма «Формирование законопослушного поведения участников дорожного движения» </t>
  </si>
  <si>
    <t>46.2.00.00000</t>
  </si>
  <si>
    <t>46.2.02.20050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</si>
  <si>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</si>
  <si>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</si>
  <si>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 xml:space="preserve">Расходы на реализацию мероприятий. </t>
  </si>
  <si>
    <t xml:space="preserve">Подпрограмма «Обеспечение прав граждан на доступ к культурным ценностям» </t>
  </si>
  <si>
    <t xml:space="preserve">Расходы на содержание главы поселения. </t>
  </si>
  <si>
    <t>Основное мероприятие «Обеспечение реализации полномочий администрации городского поселения Новоаганск»</t>
  </si>
  <si>
    <t xml:space="preserve">Субвенции на осуществление первичного воинского учета на территориях, где отсутствуют военные комиссариаты.  </t>
  </si>
  <si>
    <t xml:space="preserve">убвенции на осуществление переданных полномочий Российской Федерации на государственную регистрации актов гражданского состояния. </t>
  </si>
  <si>
    <t>Субвенции на осуществление переданных полномочий Российской Федерации  на государственную регистрации актов гражданского состояния за счет бюджета Ханты-Мансийского автономного округа-Югры.</t>
  </si>
  <si>
    <t>42.0.00.00000</t>
  </si>
  <si>
    <t>42.1.00.00000</t>
  </si>
  <si>
    <t>42.1.01.00000</t>
  </si>
  <si>
    <t>42.1.01.99990</t>
  </si>
  <si>
    <t>42.2.00.00000</t>
  </si>
  <si>
    <t>42.2.01.00000</t>
  </si>
  <si>
    <t>42.2.01.99990</t>
  </si>
  <si>
    <t>Подпрограмма «Организация перевозок пассажиров автомобильным транспортом».</t>
  </si>
  <si>
    <t>Основное мероприятие «Организация транспортного обслуживания населения автомобильным транспортом общего пользования»</t>
  </si>
  <si>
    <t>Подпрограмма «Гармонизация межнациональных и межконфессиональных отношений»</t>
  </si>
  <si>
    <t>Основное мероприятие «Защита населения от чрезвычайных ситуаций природного и техногенного характера»</t>
  </si>
  <si>
    <t xml:space="preserve">Подпрограмма «Развитие муниципальной службы в администрации городского поселения Новоаганск» </t>
  </si>
  <si>
    <t>Основное мероприятие «Создание условий для профессионального развития и подготовки кадров»</t>
  </si>
  <si>
    <t>Резервный фонд</t>
  </si>
  <si>
    <t>Расходы на реализацию мероприятий</t>
  </si>
  <si>
    <t>Иные межбюджетные трансферты, передаваемые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соглашениями.</t>
  </si>
  <si>
    <t>Межбюджетные трансферты</t>
  </si>
  <si>
    <t>30.2.01.89090</t>
  </si>
  <si>
    <t>Расходы на выплаты персоналу в целях обеспечения выполнения функций государственными (муниципальными) органами</t>
  </si>
  <si>
    <t>31.0.02.00000</t>
  </si>
  <si>
    <t>Основное мероприятие «Организация временных рабочих мест для безработных граждан и финансовое обеспечение расходов по оплате труда работников, трудоустроенных на временные рабочие места»</t>
  </si>
  <si>
    <t>31.0.02.00590</t>
  </si>
  <si>
    <t>Расходы на обеспечение деятельности (оказание услуг) муниципальных учреждений.</t>
  </si>
  <si>
    <t>Основное мероприятие «Региональный проект "Формирование комфортной городской среды»</t>
  </si>
  <si>
    <t xml:space="preserve">Реализация программ  формирования современной городской среды в рамках муниципальной программы "Благоустройство территории городского поселения Новоаганск" </t>
  </si>
  <si>
    <t>45.0.F2.00000</t>
  </si>
  <si>
    <t>45.0.F2.88550</t>
  </si>
  <si>
    <t>43.1.02.00000</t>
  </si>
  <si>
    <t>43.1.02.99990</t>
  </si>
  <si>
    <t>Основное мероприятие «Субсидии организациям коммунального хозяйства в целях возмещения недополученных доходов при оказании коммунальных услуг в городском поселении Новоаганск»</t>
  </si>
  <si>
    <t>Распределение бюджетных ассигнований по целевым статьям (муниципальным программам и непрограмным направлениям деятельности), группам    ( группам и подгруппам) видов расходов классификации расходов бюджета на 2021 год.</t>
  </si>
  <si>
    <t>Сумма на 2021 год</t>
  </si>
  <si>
    <t>Основное мероприятие «Организация перевозок для отдельной категории населения (доставка призывников) с возмещением затрат администрации поселения»</t>
  </si>
  <si>
    <t>41.2.02.99990</t>
  </si>
  <si>
    <t>41.2.02.00000</t>
  </si>
  <si>
    <t xml:space="preserve">Софинансирование расходов на создание условий для деятельности народных дружин в рамках муниципальной программы «Профилактика правонарушений в сфере общественного порядка в городском поселении Новоаганск»   </t>
  </si>
  <si>
    <t>45.0.F2.55550</t>
  </si>
  <si>
    <t>Субсидии на создание условий для деятельности народных дружин в рамках муниципальной программы «Профилактика правонарушений в сфере общественного порядка в городском поселении Новоаганск».</t>
  </si>
  <si>
    <t>43.1.03.99990</t>
  </si>
  <si>
    <t>43.1.05.00000</t>
  </si>
  <si>
    <t>43.1.05.99990</t>
  </si>
  <si>
    <t>Основное мероприятие «Субсидии организациям осуществляющим выполнение работ по дезинфекции подъездов многоквартирных домов, придомовой территории и иных мест общего пользования»</t>
  </si>
  <si>
    <t>45.0.03.00000</t>
  </si>
  <si>
    <t>45.0.03.99990</t>
  </si>
  <si>
    <t>Основное мероприятие «Создание условий для комплексного, системного повышения качества благоустройства на территории городского поселения Новоаганск»</t>
  </si>
  <si>
    <t>45.0.01.88880</t>
  </si>
  <si>
    <t>Реализация проектов инициативного бюджетирования «Народная инициатива»</t>
  </si>
  <si>
    <t>48.2.02.00000</t>
  </si>
  <si>
    <t>Основное мероприятие «Создание условий для предоставления культурно-досуговых услуг»</t>
  </si>
  <si>
    <t>48.2.02.00590</t>
  </si>
  <si>
    <t xml:space="preserve">         от __________  2021 г.  № ___</t>
  </si>
  <si>
    <t>30.2.01.89020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</si>
  <si>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соглашениями.</t>
  </si>
  <si>
    <t>45.0.04.00000</t>
  </si>
  <si>
    <t>Основное мероприятие «Осуществление деятельности по обращению с животными без владельцев, обитающими на территории поселения»</t>
  </si>
  <si>
    <t>Организация  мероприятий при осуществлении деятельности по обращению с животными без владельцев</t>
  </si>
  <si>
    <t>45.0.04.84200</t>
  </si>
  <si>
    <t>45.0.01.88801</t>
  </si>
  <si>
    <t>Субсидии бюджетам поселений на реализацию проектов инициативного бюджетирования "Народная инициатива" Благоустройство дворовой территории по ул. Мира, д. 16-18 в пгт Новоаганск</t>
  </si>
  <si>
    <t xml:space="preserve">         Приложение 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</si>
</sst>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_р_._-;\-* #,##0.0_р_._-;_-* &quot;-&quot;_р_._-;_-@_-"/>
    <numFmt numFmtId="169" formatCode="#,##0.0"/>
    <numFmt numFmtId="170" formatCode="0.0"/>
    <numFmt numFmtId="171" formatCode="000"/>
    <numFmt numFmtId="172" formatCode="0000000"/>
    <numFmt numFmtId="173" formatCode="00\.0\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2" fontId="7" fillId="0" borderId="10" xfId="53" applyNumberFormat="1" applyFont="1" applyFill="1" applyBorder="1" applyAlignment="1" applyProtection="1">
      <alignment horizontal="center" vertical="center"/>
      <protection hidden="1"/>
    </xf>
    <xf numFmtId="171" fontId="7" fillId="0" borderId="10" xfId="53" applyNumberFormat="1" applyFont="1" applyFill="1" applyBorder="1" applyAlignment="1" applyProtection="1">
      <alignment horizontal="center" vertical="center"/>
      <protection hidden="1"/>
    </xf>
    <xf numFmtId="172" fontId="7" fillId="32" borderId="10" xfId="53" applyNumberFormat="1" applyFont="1" applyFill="1" applyBorder="1" applyAlignment="1" applyProtection="1">
      <alignment horizontal="center" vertical="center"/>
      <protection hidden="1"/>
    </xf>
    <xf numFmtId="172" fontId="5" fillId="32" borderId="10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10" xfId="54" applyNumberFormat="1" applyFont="1" applyFill="1" applyBorder="1" applyAlignment="1" applyProtection="1">
      <alignment horizontal="center" vertical="center"/>
      <protection hidden="1"/>
    </xf>
    <xf numFmtId="171" fontId="5" fillId="0" borderId="10" xfId="54" applyNumberFormat="1" applyFont="1" applyFill="1" applyBorder="1" applyAlignment="1" applyProtection="1">
      <alignment horizontal="center" vertical="center"/>
      <protection hidden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5" fillId="32" borderId="10" xfId="0" applyNumberFormat="1" applyFont="1" applyFill="1" applyBorder="1" applyAlignment="1">
      <alignment horizontal="center" vertical="center" wrapText="1"/>
    </xf>
    <xf numFmtId="170" fontId="5" fillId="32" borderId="10" xfId="6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7" fontId="5" fillId="0" borderId="0" xfId="62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71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171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32" borderId="10" xfId="53" applyNumberFormat="1" applyFont="1" applyFill="1" applyBorder="1" applyAlignment="1" applyProtection="1">
      <alignment horizontal="left" vertical="center" wrapText="1"/>
      <protection hidden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9" fontId="5" fillId="32" borderId="10" xfId="62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171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Border="1" applyAlignment="1">
      <alignment horizontal="left" vertical="center"/>
    </xf>
    <xf numFmtId="169" fontId="0" fillId="0" borderId="0" xfId="0" applyNumberFormat="1" applyFill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9" fontId="5" fillId="33" borderId="0" xfId="0" applyNumberFormat="1" applyFont="1" applyFill="1" applyAlignment="1">
      <alignment horizontal="left"/>
    </xf>
    <xf numFmtId="169" fontId="0" fillId="33" borderId="0" xfId="0" applyNumberFormat="1" applyFont="1" applyFill="1" applyAlignment="1">
      <alignment/>
    </xf>
    <xf numFmtId="169" fontId="5" fillId="33" borderId="0" xfId="0" applyNumberFormat="1" applyFont="1" applyFill="1" applyAlignment="1">
      <alignment/>
    </xf>
    <xf numFmtId="169" fontId="5" fillId="33" borderId="11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/>
    </xf>
    <xf numFmtId="169" fontId="7" fillId="33" borderId="10" xfId="62" applyNumberFormat="1" applyFont="1" applyFill="1" applyBorder="1" applyAlignment="1">
      <alignment horizontal="center" vertical="center" wrapText="1"/>
    </xf>
    <xf numFmtId="169" fontId="5" fillId="33" borderId="10" xfId="62" applyNumberFormat="1" applyFont="1" applyFill="1" applyBorder="1" applyAlignment="1">
      <alignment horizontal="center" vertical="center" wrapText="1"/>
    </xf>
    <xf numFmtId="169" fontId="7" fillId="33" borderId="10" xfId="62" applyNumberFormat="1" applyFont="1" applyFill="1" applyBorder="1" applyAlignment="1">
      <alignment horizontal="center" vertical="center"/>
    </xf>
    <xf numFmtId="169" fontId="5" fillId="33" borderId="10" xfId="62" applyNumberFormat="1" applyFont="1" applyFill="1" applyBorder="1" applyAlignment="1">
      <alignment horizontal="center" vertical="center"/>
    </xf>
    <xf numFmtId="169" fontId="7" fillId="33" borderId="10" xfId="0" applyNumberFormat="1" applyFont="1" applyFill="1" applyBorder="1" applyAlignment="1">
      <alignment horizontal="center" vertical="center"/>
    </xf>
    <xf numFmtId="169" fontId="3" fillId="33" borderId="0" xfId="0" applyNumberFormat="1" applyFont="1" applyFill="1" applyAlignment="1">
      <alignment horizontal="center" vertical="center"/>
    </xf>
    <xf numFmtId="169" fontId="7" fillId="33" borderId="0" xfId="0" applyNumberFormat="1" applyFont="1" applyFill="1" applyAlignment="1">
      <alignment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169" fontId="5" fillId="33" borderId="0" xfId="0" applyNumberFormat="1" applyFont="1" applyFill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68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69" fontId="0" fillId="33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6"/>
  <sheetViews>
    <sheetView tabSelected="1" zoomScale="110" zoomScaleNormal="110" zoomScalePageLayoutView="0" workbookViewId="0" topLeftCell="A1">
      <selection activeCell="F10" sqref="F10"/>
    </sheetView>
  </sheetViews>
  <sheetFormatPr defaultColWidth="9.00390625" defaultRowHeight="12.75"/>
  <cols>
    <col min="1" max="1" width="61.50390625" style="39" customWidth="1"/>
    <col min="2" max="2" width="13.50390625" style="68" customWidth="1"/>
    <col min="3" max="3" width="6.00390625" style="68" customWidth="1"/>
    <col min="4" max="4" width="14.125" style="68" hidden="1" customWidth="1"/>
    <col min="5" max="5" width="17.00390625" style="72" customWidth="1"/>
    <col min="6" max="6" width="21.00390625" style="83" customWidth="1"/>
  </cols>
  <sheetData>
    <row r="1" spans="2:5" ht="12.75">
      <c r="B1" s="1" t="s">
        <v>265</v>
      </c>
      <c r="E1" s="71"/>
    </row>
    <row r="2" spans="2:5" ht="12.75">
      <c r="B2" s="1" t="s">
        <v>121</v>
      </c>
      <c r="E2" s="71"/>
    </row>
    <row r="3" spans="1:5" ht="12.75">
      <c r="A3" s="1"/>
      <c r="B3" s="1" t="s">
        <v>122</v>
      </c>
      <c r="C3" s="2"/>
      <c r="E3" s="71"/>
    </row>
    <row r="4" spans="1:5" ht="12.75">
      <c r="A4" s="1"/>
      <c r="B4" s="1" t="s">
        <v>256</v>
      </c>
      <c r="C4" s="2"/>
      <c r="E4" s="71"/>
    </row>
    <row r="5" spans="1:3" ht="12.75">
      <c r="A5" s="1"/>
      <c r="C5" s="2"/>
    </row>
    <row r="6" spans="1:5" ht="12.75">
      <c r="A6" s="91" t="s">
        <v>236</v>
      </c>
      <c r="B6" s="92"/>
      <c r="C6" s="92"/>
      <c r="D6" s="92"/>
      <c r="E6" s="92"/>
    </row>
    <row r="7" spans="1:5" ht="34.5" customHeight="1">
      <c r="A7" s="92"/>
      <c r="B7" s="92"/>
      <c r="C7" s="92"/>
      <c r="D7" s="92"/>
      <c r="E7" s="92"/>
    </row>
    <row r="8" spans="1:3" ht="13.5">
      <c r="A8" s="3"/>
      <c r="B8" s="2"/>
      <c r="C8" s="2"/>
    </row>
    <row r="9" spans="1:5" ht="12.75">
      <c r="A9" s="4"/>
      <c r="B9" s="4"/>
      <c r="C9" s="4"/>
      <c r="D9" s="2"/>
      <c r="E9" s="73"/>
    </row>
    <row r="10" spans="1:5" ht="32.25" customHeight="1">
      <c r="A10" s="59" t="s">
        <v>123</v>
      </c>
      <c r="B10" s="60" t="s">
        <v>124</v>
      </c>
      <c r="C10" s="60" t="s">
        <v>125</v>
      </c>
      <c r="D10" s="59"/>
      <c r="E10" s="74" t="s">
        <v>237</v>
      </c>
    </row>
    <row r="11" spans="1:5" ht="12.75">
      <c r="A11" s="6">
        <v>1</v>
      </c>
      <c r="B11" s="6">
        <v>2</v>
      </c>
      <c r="C11" s="6">
        <v>3</v>
      </c>
      <c r="D11" s="5"/>
      <c r="E11" s="75">
        <v>4</v>
      </c>
    </row>
    <row r="12" spans="1:7" s="21" customFormat="1" ht="30" customHeight="1">
      <c r="A12" s="40" t="s">
        <v>46</v>
      </c>
      <c r="B12" s="9" t="s">
        <v>60</v>
      </c>
      <c r="C12" s="9"/>
      <c r="D12" s="22"/>
      <c r="E12" s="76">
        <f>E13+E18</f>
        <v>11684.50828</v>
      </c>
      <c r="F12" s="66"/>
      <c r="G12" s="66"/>
    </row>
    <row r="13" spans="1:5" s="24" customFormat="1" ht="39" customHeight="1">
      <c r="A13" s="41" t="s">
        <v>155</v>
      </c>
      <c r="B13" s="7" t="s">
        <v>61</v>
      </c>
      <c r="C13" s="7"/>
      <c r="D13" s="23"/>
      <c r="E13" s="77">
        <f>E14</f>
        <v>470</v>
      </c>
    </row>
    <row r="14" spans="1:5" s="24" customFormat="1" ht="28.5" customHeight="1">
      <c r="A14" s="41" t="s">
        <v>177</v>
      </c>
      <c r="B14" s="7" t="s">
        <v>47</v>
      </c>
      <c r="C14" s="7"/>
      <c r="D14" s="23"/>
      <c r="E14" s="77">
        <f>E15</f>
        <v>470</v>
      </c>
    </row>
    <row r="15" spans="1:5" s="21" customFormat="1" ht="15.75" customHeight="1">
      <c r="A15" s="42" t="s">
        <v>219</v>
      </c>
      <c r="B15" s="7" t="s">
        <v>48</v>
      </c>
      <c r="C15" s="7"/>
      <c r="D15" s="23"/>
      <c r="E15" s="77">
        <f>E16</f>
        <v>470</v>
      </c>
    </row>
    <row r="16" spans="1:5" s="21" customFormat="1" ht="16.5" customHeight="1">
      <c r="A16" s="42" t="s">
        <v>14</v>
      </c>
      <c r="B16" s="7" t="s">
        <v>48</v>
      </c>
      <c r="C16" s="7" t="s">
        <v>15</v>
      </c>
      <c r="D16" s="58">
        <v>470</v>
      </c>
      <c r="E16" s="77">
        <f>E17</f>
        <v>470</v>
      </c>
    </row>
    <row r="17" spans="1:5" s="21" customFormat="1" ht="16.5" customHeight="1">
      <c r="A17" s="42" t="s">
        <v>26</v>
      </c>
      <c r="B17" s="7" t="s">
        <v>48</v>
      </c>
      <c r="C17" s="7" t="s">
        <v>27</v>
      </c>
      <c r="D17" s="58">
        <v>470</v>
      </c>
      <c r="E17" s="77">
        <v>470</v>
      </c>
    </row>
    <row r="18" spans="1:5" s="21" customFormat="1" ht="27" customHeight="1">
      <c r="A18" s="41" t="s">
        <v>156</v>
      </c>
      <c r="B18" s="10" t="s">
        <v>62</v>
      </c>
      <c r="C18" s="7"/>
      <c r="D18" s="23"/>
      <c r="E18" s="77">
        <f>E19</f>
        <v>11214.50828</v>
      </c>
    </row>
    <row r="19" spans="1:5" s="21" customFormat="1" ht="39.75" customHeight="1">
      <c r="A19" s="41" t="s">
        <v>153</v>
      </c>
      <c r="B19" s="7" t="s">
        <v>63</v>
      </c>
      <c r="C19" s="7"/>
      <c r="D19" s="23"/>
      <c r="E19" s="77">
        <f>E20+E26+E23</f>
        <v>11214.50828</v>
      </c>
    </row>
    <row r="20" spans="1:5" s="21" customFormat="1" ht="39.75" customHeight="1">
      <c r="A20" s="41" t="s">
        <v>258</v>
      </c>
      <c r="B20" s="7" t="s">
        <v>257</v>
      </c>
      <c r="C20" s="7"/>
      <c r="D20" s="23"/>
      <c r="E20" s="77">
        <f>E21</f>
        <v>1759.57928</v>
      </c>
    </row>
    <row r="21" spans="1:5" s="21" customFormat="1" ht="17.25" customHeight="1">
      <c r="A21" s="43" t="s">
        <v>222</v>
      </c>
      <c r="B21" s="7" t="s">
        <v>257</v>
      </c>
      <c r="C21" s="7" t="s">
        <v>116</v>
      </c>
      <c r="D21" s="23"/>
      <c r="E21" s="77">
        <f>E22</f>
        <v>1759.57928</v>
      </c>
    </row>
    <row r="22" spans="1:5" s="21" customFormat="1" ht="18" customHeight="1">
      <c r="A22" s="43" t="s">
        <v>71</v>
      </c>
      <c r="B22" s="7" t="s">
        <v>257</v>
      </c>
      <c r="C22" s="7" t="s">
        <v>25</v>
      </c>
      <c r="D22" s="23"/>
      <c r="E22" s="77">
        <f>1759.57928</f>
        <v>1759.57928</v>
      </c>
    </row>
    <row r="23" spans="1:5" s="21" customFormat="1" ht="51.75" customHeight="1">
      <c r="A23" s="43" t="s">
        <v>221</v>
      </c>
      <c r="B23" s="12" t="s">
        <v>223</v>
      </c>
      <c r="C23" s="7"/>
      <c r="D23" s="23"/>
      <c r="E23" s="77">
        <f>E24</f>
        <v>6367.429</v>
      </c>
    </row>
    <row r="24" spans="1:5" s="21" customFormat="1" ht="13.5" customHeight="1">
      <c r="A24" s="43" t="s">
        <v>222</v>
      </c>
      <c r="B24" s="12" t="s">
        <v>223</v>
      </c>
      <c r="C24" s="7" t="s">
        <v>116</v>
      </c>
      <c r="D24" s="23"/>
      <c r="E24" s="77">
        <f>E25</f>
        <v>6367.429</v>
      </c>
    </row>
    <row r="25" spans="1:5" s="21" customFormat="1" ht="13.5" customHeight="1">
      <c r="A25" s="43" t="s">
        <v>71</v>
      </c>
      <c r="B25" s="12" t="s">
        <v>223</v>
      </c>
      <c r="C25" s="7" t="s">
        <v>25</v>
      </c>
      <c r="D25" s="23"/>
      <c r="E25" s="77">
        <f>5000+375.114+992.315</f>
        <v>6367.429</v>
      </c>
    </row>
    <row r="26" spans="1:5" s="21" customFormat="1" ht="51" customHeight="1">
      <c r="A26" s="43" t="s">
        <v>157</v>
      </c>
      <c r="B26" s="7" t="s">
        <v>64</v>
      </c>
      <c r="C26" s="7"/>
      <c r="D26" s="12"/>
      <c r="E26" s="77">
        <f>E27</f>
        <v>3087.5</v>
      </c>
    </row>
    <row r="27" spans="1:5" s="21" customFormat="1" ht="14.25" customHeight="1">
      <c r="A27" s="43" t="s">
        <v>59</v>
      </c>
      <c r="B27" s="7" t="s">
        <v>64</v>
      </c>
      <c r="C27" s="7" t="s">
        <v>116</v>
      </c>
      <c r="D27" s="12"/>
      <c r="E27" s="77">
        <f>E28</f>
        <v>3087.5</v>
      </c>
    </row>
    <row r="28" spans="1:5" s="21" customFormat="1" ht="13.5" customHeight="1">
      <c r="A28" s="43" t="s">
        <v>71</v>
      </c>
      <c r="B28" s="7" t="s">
        <v>64</v>
      </c>
      <c r="C28" s="7" t="s">
        <v>25</v>
      </c>
      <c r="D28" s="23"/>
      <c r="E28" s="77">
        <v>3087.5</v>
      </c>
    </row>
    <row r="29" spans="1:7" s="21" customFormat="1" ht="25.5" customHeight="1">
      <c r="A29" s="40" t="s">
        <v>28</v>
      </c>
      <c r="B29" s="9" t="s">
        <v>65</v>
      </c>
      <c r="C29" s="7"/>
      <c r="D29" s="22"/>
      <c r="E29" s="76">
        <f>E30+E38</f>
        <v>23462.037999999997</v>
      </c>
      <c r="F29" s="66"/>
      <c r="G29" s="66"/>
    </row>
    <row r="30" spans="1:5" s="21" customFormat="1" ht="28.5" customHeight="1">
      <c r="A30" s="41" t="s">
        <v>29</v>
      </c>
      <c r="B30" s="7" t="s">
        <v>66</v>
      </c>
      <c r="C30" s="7"/>
      <c r="D30" s="23"/>
      <c r="E30" s="77">
        <f>E31</f>
        <v>23085.237999999998</v>
      </c>
    </row>
    <row r="31" spans="1:5" s="21" customFormat="1" ht="27" customHeight="1">
      <c r="A31" s="44" t="s">
        <v>158</v>
      </c>
      <c r="B31" s="11" t="s">
        <v>67</v>
      </c>
      <c r="C31" s="11"/>
      <c r="D31" s="25"/>
      <c r="E31" s="77">
        <f>E32+E34+E36</f>
        <v>23085.237999999998</v>
      </c>
    </row>
    <row r="32" spans="1:5" s="21" customFormat="1" ht="52.5" customHeight="1">
      <c r="A32" s="42" t="s">
        <v>30</v>
      </c>
      <c r="B32" s="7" t="s">
        <v>227</v>
      </c>
      <c r="C32" s="7" t="s">
        <v>18</v>
      </c>
      <c r="D32" s="23"/>
      <c r="E32" s="77">
        <f>E33</f>
        <v>18896.979</v>
      </c>
    </row>
    <row r="33" spans="1:5" s="21" customFormat="1" ht="15.75" customHeight="1">
      <c r="A33" s="42" t="s">
        <v>31</v>
      </c>
      <c r="B33" s="7" t="s">
        <v>67</v>
      </c>
      <c r="C33" s="7" t="s">
        <v>32</v>
      </c>
      <c r="D33" s="23"/>
      <c r="E33" s="77">
        <f>18891.6+5.379</f>
        <v>18896.979</v>
      </c>
    </row>
    <row r="34" spans="1:5" s="21" customFormat="1" ht="24" customHeight="1">
      <c r="A34" s="41" t="s">
        <v>126</v>
      </c>
      <c r="B34" s="7" t="s">
        <v>67</v>
      </c>
      <c r="C34" s="7" t="s">
        <v>127</v>
      </c>
      <c r="D34" s="23"/>
      <c r="E34" s="77">
        <f>E35</f>
        <v>4171.459</v>
      </c>
    </row>
    <row r="35" spans="1:5" s="21" customFormat="1" ht="25.5" customHeight="1">
      <c r="A35" s="41" t="s">
        <v>128</v>
      </c>
      <c r="B35" s="7" t="s">
        <v>67</v>
      </c>
      <c r="C35" s="7" t="s">
        <v>129</v>
      </c>
      <c r="D35" s="23"/>
      <c r="E35" s="77">
        <f>3957.1+29.343+14.002+136.006+21.91+9.159+3.939</f>
        <v>4171.459</v>
      </c>
    </row>
    <row r="36" spans="1:5" s="21" customFormat="1" ht="16.5" customHeight="1">
      <c r="A36" s="41" t="s">
        <v>14</v>
      </c>
      <c r="B36" s="7" t="s">
        <v>67</v>
      </c>
      <c r="C36" s="7" t="s">
        <v>15</v>
      </c>
      <c r="D36" s="23"/>
      <c r="E36" s="77">
        <f>E37</f>
        <v>16.8</v>
      </c>
    </row>
    <row r="37" spans="1:5" s="21" customFormat="1" ht="16.5" customHeight="1">
      <c r="A37" s="41" t="s">
        <v>21</v>
      </c>
      <c r="B37" s="7" t="s">
        <v>67</v>
      </c>
      <c r="C37" s="7" t="s">
        <v>22</v>
      </c>
      <c r="D37" s="23"/>
      <c r="E37" s="77">
        <v>16.8</v>
      </c>
    </row>
    <row r="38" spans="1:5" s="21" customFormat="1" ht="39.75" customHeight="1">
      <c r="A38" s="41" t="s">
        <v>226</v>
      </c>
      <c r="B38" s="7" t="s">
        <v>225</v>
      </c>
      <c r="C38" s="7"/>
      <c r="D38" s="23"/>
      <c r="E38" s="77">
        <f>E39</f>
        <v>376.8</v>
      </c>
    </row>
    <row r="39" spans="1:5" s="21" customFormat="1" ht="27" customHeight="1">
      <c r="A39" s="42" t="s">
        <v>228</v>
      </c>
      <c r="B39" s="7" t="s">
        <v>227</v>
      </c>
      <c r="C39" s="7"/>
      <c r="D39" s="23"/>
      <c r="E39" s="77">
        <f>E40</f>
        <v>376.8</v>
      </c>
    </row>
    <row r="40" spans="1:5" s="21" customFormat="1" ht="48.75" customHeight="1">
      <c r="A40" s="43" t="s">
        <v>44</v>
      </c>
      <c r="B40" s="7" t="s">
        <v>227</v>
      </c>
      <c r="C40" s="7" t="s">
        <v>18</v>
      </c>
      <c r="D40" s="58">
        <v>601.849</v>
      </c>
      <c r="E40" s="77">
        <f>E41</f>
        <v>376.8</v>
      </c>
    </row>
    <row r="41" spans="1:5" s="21" customFormat="1" ht="19.5" customHeight="1">
      <c r="A41" s="42" t="s">
        <v>31</v>
      </c>
      <c r="B41" s="7" t="s">
        <v>227</v>
      </c>
      <c r="C41" s="7" t="s">
        <v>32</v>
      </c>
      <c r="D41" s="58">
        <v>601.849</v>
      </c>
      <c r="E41" s="77">
        <v>376.8</v>
      </c>
    </row>
    <row r="42" spans="1:7" s="21" customFormat="1" ht="26.25">
      <c r="A42" s="45" t="s">
        <v>130</v>
      </c>
      <c r="B42" s="9" t="s">
        <v>85</v>
      </c>
      <c r="C42" s="9"/>
      <c r="D42" s="26"/>
      <c r="E42" s="76">
        <f>E52+E43</f>
        <v>2631.298</v>
      </c>
      <c r="F42" s="66"/>
      <c r="G42" s="66"/>
    </row>
    <row r="43" spans="1:5" s="21" customFormat="1" ht="49.5" customHeight="1">
      <c r="A43" s="43" t="s">
        <v>159</v>
      </c>
      <c r="B43" s="7" t="s">
        <v>86</v>
      </c>
      <c r="C43" s="7"/>
      <c r="D43" s="23"/>
      <c r="E43" s="77">
        <f>E44+E48</f>
        <v>1687.298</v>
      </c>
    </row>
    <row r="44" spans="1:5" s="21" customFormat="1" ht="27" customHeight="1">
      <c r="A44" s="43" t="s">
        <v>216</v>
      </c>
      <c r="B44" s="7" t="s">
        <v>87</v>
      </c>
      <c r="C44" s="7"/>
      <c r="D44" s="22"/>
      <c r="E44" s="77">
        <f>E45</f>
        <v>1506.098</v>
      </c>
    </row>
    <row r="45" spans="1:5" s="21" customFormat="1" ht="13.5" customHeight="1">
      <c r="A45" s="43" t="s">
        <v>160</v>
      </c>
      <c r="B45" s="7" t="s">
        <v>87</v>
      </c>
      <c r="C45" s="7"/>
      <c r="D45" s="23"/>
      <c r="E45" s="77">
        <f>E46</f>
        <v>1506.098</v>
      </c>
    </row>
    <row r="46" spans="1:5" s="21" customFormat="1" ht="27.75" customHeight="1">
      <c r="A46" s="41" t="s">
        <v>126</v>
      </c>
      <c r="B46" s="7" t="s">
        <v>87</v>
      </c>
      <c r="C46" s="7" t="s">
        <v>127</v>
      </c>
      <c r="D46" s="12"/>
      <c r="E46" s="77">
        <f>E47</f>
        <v>1506.098</v>
      </c>
    </row>
    <row r="47" spans="1:5" s="21" customFormat="1" ht="26.25">
      <c r="A47" s="41" t="s">
        <v>128</v>
      </c>
      <c r="B47" s="7" t="s">
        <v>87</v>
      </c>
      <c r="C47" s="7" t="s">
        <v>129</v>
      </c>
      <c r="D47" s="12"/>
      <c r="E47" s="77">
        <f>79+1153.166+188.43+42.334+43.168</f>
        <v>1506.098</v>
      </c>
    </row>
    <row r="48" spans="1:5" s="21" customFormat="1" ht="26.25">
      <c r="A48" s="61" t="s">
        <v>131</v>
      </c>
      <c r="B48" s="7" t="s">
        <v>106</v>
      </c>
      <c r="C48" s="7"/>
      <c r="D48" s="23"/>
      <c r="E48" s="77">
        <f>E49</f>
        <v>181.2</v>
      </c>
    </row>
    <row r="49" spans="1:5" s="21" customFormat="1" ht="12.75">
      <c r="A49" s="43" t="s">
        <v>160</v>
      </c>
      <c r="B49" s="7" t="s">
        <v>88</v>
      </c>
      <c r="C49" s="7"/>
      <c r="D49" s="20"/>
      <c r="E49" s="77">
        <f>E50</f>
        <v>181.2</v>
      </c>
    </row>
    <row r="50" spans="1:5" s="21" customFormat="1" ht="29.25" customHeight="1">
      <c r="A50" s="41" t="s">
        <v>126</v>
      </c>
      <c r="B50" s="7" t="s">
        <v>88</v>
      </c>
      <c r="C50" s="7" t="s">
        <v>127</v>
      </c>
      <c r="D50" s="12"/>
      <c r="E50" s="77">
        <f>E51</f>
        <v>181.2</v>
      </c>
    </row>
    <row r="51" spans="1:5" s="21" customFormat="1" ht="28.5" customHeight="1">
      <c r="A51" s="41" t="s">
        <v>128</v>
      </c>
      <c r="B51" s="7" t="s">
        <v>88</v>
      </c>
      <c r="C51" s="7" t="s">
        <v>129</v>
      </c>
      <c r="D51" s="12"/>
      <c r="E51" s="77">
        <v>181.2</v>
      </c>
    </row>
    <row r="52" spans="1:5" s="21" customFormat="1" ht="28.5" customHeight="1">
      <c r="A52" s="43" t="s">
        <v>161</v>
      </c>
      <c r="B52" s="7" t="s">
        <v>91</v>
      </c>
      <c r="C52" s="7"/>
      <c r="D52" s="20"/>
      <c r="E52" s="77">
        <f>E54</f>
        <v>944</v>
      </c>
    </row>
    <row r="53" spans="1:5" s="27" customFormat="1" ht="26.25" customHeight="1">
      <c r="A53" s="43" t="s">
        <v>132</v>
      </c>
      <c r="B53" s="7" t="s">
        <v>89</v>
      </c>
      <c r="C53" s="7"/>
      <c r="D53" s="26"/>
      <c r="E53" s="77">
        <f>E54</f>
        <v>944</v>
      </c>
    </row>
    <row r="54" spans="1:5" s="21" customFormat="1" ht="15.75" customHeight="1">
      <c r="A54" s="43" t="s">
        <v>160</v>
      </c>
      <c r="B54" s="7" t="s">
        <v>90</v>
      </c>
      <c r="C54" s="7"/>
      <c r="D54" s="20"/>
      <c r="E54" s="77">
        <f>E57+E55</f>
        <v>944</v>
      </c>
    </row>
    <row r="55" spans="1:5" s="21" customFormat="1" ht="48.75" customHeight="1">
      <c r="A55" s="42" t="s">
        <v>30</v>
      </c>
      <c r="B55" s="7" t="s">
        <v>90</v>
      </c>
      <c r="C55" s="7" t="s">
        <v>18</v>
      </c>
      <c r="D55" s="20"/>
      <c r="E55" s="77">
        <f>E56</f>
        <v>63</v>
      </c>
    </row>
    <row r="56" spans="1:5" s="21" customFormat="1" ht="15.75" customHeight="1">
      <c r="A56" s="42" t="s">
        <v>31</v>
      </c>
      <c r="B56" s="7" t="s">
        <v>90</v>
      </c>
      <c r="C56" s="7" t="s">
        <v>32</v>
      </c>
      <c r="D56" s="20"/>
      <c r="E56" s="77">
        <v>63</v>
      </c>
    </row>
    <row r="57" spans="1:5" s="21" customFormat="1" ht="25.5" customHeight="1">
      <c r="A57" s="41" t="s">
        <v>126</v>
      </c>
      <c r="B57" s="7" t="s">
        <v>90</v>
      </c>
      <c r="C57" s="7" t="s">
        <v>127</v>
      </c>
      <c r="D57" s="12"/>
      <c r="E57" s="77">
        <f>E58</f>
        <v>881</v>
      </c>
    </row>
    <row r="58" spans="1:5" s="21" customFormat="1" ht="27.75" customHeight="1">
      <c r="A58" s="41" t="s">
        <v>128</v>
      </c>
      <c r="B58" s="7" t="s">
        <v>90</v>
      </c>
      <c r="C58" s="7" t="s">
        <v>129</v>
      </c>
      <c r="D58" s="12"/>
      <c r="E58" s="77">
        <f>803+78</f>
        <v>881</v>
      </c>
    </row>
    <row r="59" spans="1:7" s="28" customFormat="1" ht="26.25">
      <c r="A59" s="40" t="s">
        <v>142</v>
      </c>
      <c r="B59" s="9" t="s">
        <v>78</v>
      </c>
      <c r="C59" s="9"/>
      <c r="D59" s="22"/>
      <c r="E59" s="76">
        <f>E60+E65</f>
        <v>46479.52004</v>
      </c>
      <c r="F59" s="65"/>
      <c r="G59" s="65"/>
    </row>
    <row r="60" spans="1:5" s="28" customFormat="1" ht="15" customHeight="1">
      <c r="A60" s="42" t="s">
        <v>162</v>
      </c>
      <c r="B60" s="7" t="s">
        <v>107</v>
      </c>
      <c r="C60" s="7"/>
      <c r="D60" s="23"/>
      <c r="E60" s="77">
        <f>E61</f>
        <v>42468.863040000004</v>
      </c>
    </row>
    <row r="61" spans="1:5" s="28" customFormat="1" ht="39" customHeight="1">
      <c r="A61" s="42" t="s">
        <v>143</v>
      </c>
      <c r="B61" s="7" t="s">
        <v>77</v>
      </c>
      <c r="C61" s="7"/>
      <c r="D61" s="22"/>
      <c r="E61" s="77">
        <f>E62</f>
        <v>42468.863040000004</v>
      </c>
    </row>
    <row r="62" spans="1:5" s="28" customFormat="1" ht="15" customHeight="1">
      <c r="A62" s="42" t="s">
        <v>160</v>
      </c>
      <c r="B62" s="7" t="s">
        <v>76</v>
      </c>
      <c r="C62" s="7"/>
      <c r="D62" s="23"/>
      <c r="E62" s="77">
        <f>E63</f>
        <v>42468.863040000004</v>
      </c>
    </row>
    <row r="63" spans="1:5" s="28" customFormat="1" ht="25.5" customHeight="1">
      <c r="A63" s="41" t="s">
        <v>126</v>
      </c>
      <c r="B63" s="7" t="s">
        <v>76</v>
      </c>
      <c r="C63" s="7" t="s">
        <v>127</v>
      </c>
      <c r="D63" s="12"/>
      <c r="E63" s="77">
        <f>E64</f>
        <v>42468.863040000004</v>
      </c>
    </row>
    <row r="64" spans="1:5" s="28" customFormat="1" ht="27.75" customHeight="1">
      <c r="A64" s="41" t="s">
        <v>128</v>
      </c>
      <c r="B64" s="7" t="s">
        <v>76</v>
      </c>
      <c r="C64" s="7" t="s">
        <v>129</v>
      </c>
      <c r="D64" s="12"/>
      <c r="E64" s="77">
        <f>34631.7+182.249+1237.91404+6417</f>
        <v>42468.863040000004</v>
      </c>
    </row>
    <row r="65" spans="1:5" s="21" customFormat="1" ht="27.75" customHeight="1">
      <c r="A65" s="42" t="s">
        <v>213</v>
      </c>
      <c r="B65" s="7" t="s">
        <v>108</v>
      </c>
      <c r="C65" s="7"/>
      <c r="D65" s="20"/>
      <c r="E65" s="77">
        <f>E66+E70</f>
        <v>4010.657</v>
      </c>
    </row>
    <row r="66" spans="1:5" s="21" customFormat="1" ht="27" customHeight="1">
      <c r="A66" s="44" t="s">
        <v>214</v>
      </c>
      <c r="B66" s="11" t="s">
        <v>109</v>
      </c>
      <c r="C66" s="11"/>
      <c r="D66" s="29"/>
      <c r="E66" s="77">
        <f>E67</f>
        <v>3960.657</v>
      </c>
    </row>
    <row r="67" spans="1:5" s="28" customFormat="1" ht="15.75" customHeight="1">
      <c r="A67" s="42" t="s">
        <v>160</v>
      </c>
      <c r="B67" s="7" t="s">
        <v>75</v>
      </c>
      <c r="C67" s="7"/>
      <c r="D67" s="20"/>
      <c r="E67" s="77">
        <f>E68</f>
        <v>3960.657</v>
      </c>
    </row>
    <row r="68" spans="1:5" s="21" customFormat="1" ht="31.5" customHeight="1">
      <c r="A68" s="41" t="s">
        <v>126</v>
      </c>
      <c r="B68" s="7" t="s">
        <v>75</v>
      </c>
      <c r="C68" s="7" t="s">
        <v>127</v>
      </c>
      <c r="D68" s="20"/>
      <c r="E68" s="77">
        <f>E69</f>
        <v>3960.657</v>
      </c>
    </row>
    <row r="69" spans="1:5" s="21" customFormat="1" ht="28.5" customHeight="1">
      <c r="A69" s="41" t="s">
        <v>128</v>
      </c>
      <c r="B69" s="7" t="s">
        <v>75</v>
      </c>
      <c r="C69" s="7" t="s">
        <v>129</v>
      </c>
      <c r="D69" s="23"/>
      <c r="E69" s="77">
        <f>3670.3+290.357</f>
        <v>3960.657</v>
      </c>
    </row>
    <row r="70" spans="1:5" s="21" customFormat="1" ht="39" customHeight="1">
      <c r="A70" s="41" t="s">
        <v>238</v>
      </c>
      <c r="B70" s="7" t="s">
        <v>240</v>
      </c>
      <c r="C70" s="7"/>
      <c r="D70" s="23"/>
      <c r="E70" s="77">
        <f>E71</f>
        <v>50</v>
      </c>
    </row>
    <row r="71" spans="1:5" s="21" customFormat="1" ht="15" customHeight="1">
      <c r="A71" s="42" t="s">
        <v>160</v>
      </c>
      <c r="B71" s="7" t="s">
        <v>239</v>
      </c>
      <c r="C71" s="7"/>
      <c r="D71" s="23"/>
      <c r="E71" s="77">
        <f>E72</f>
        <v>50</v>
      </c>
    </row>
    <row r="72" spans="1:5" s="21" customFormat="1" ht="18.75" customHeight="1">
      <c r="A72" s="41" t="s">
        <v>126</v>
      </c>
      <c r="B72" s="7" t="s">
        <v>239</v>
      </c>
      <c r="C72" s="7" t="s">
        <v>127</v>
      </c>
      <c r="D72" s="23"/>
      <c r="E72" s="77">
        <f>E73</f>
        <v>50</v>
      </c>
    </row>
    <row r="73" spans="1:5" s="21" customFormat="1" ht="28.5" customHeight="1">
      <c r="A73" s="41" t="s">
        <v>128</v>
      </c>
      <c r="B73" s="7" t="s">
        <v>239</v>
      </c>
      <c r="C73" s="7" t="s">
        <v>129</v>
      </c>
      <c r="D73" s="23"/>
      <c r="E73" s="77">
        <v>50</v>
      </c>
    </row>
    <row r="74" spans="1:7" s="21" customFormat="1" ht="45" customHeight="1">
      <c r="A74" s="45" t="s">
        <v>178</v>
      </c>
      <c r="B74" s="9" t="s">
        <v>206</v>
      </c>
      <c r="C74" s="9"/>
      <c r="D74" s="26"/>
      <c r="E74" s="76">
        <f>E80+E75</f>
        <v>113.2</v>
      </c>
      <c r="F74" s="66"/>
      <c r="G74" s="66"/>
    </row>
    <row r="75" spans="1:5" s="21" customFormat="1" ht="24.75" customHeight="1">
      <c r="A75" s="43" t="s">
        <v>215</v>
      </c>
      <c r="B75" s="12" t="s">
        <v>207</v>
      </c>
      <c r="C75" s="9"/>
      <c r="D75" s="22"/>
      <c r="E75" s="77">
        <f>E76</f>
        <v>109.2</v>
      </c>
    </row>
    <row r="76" spans="1:5" s="21" customFormat="1" ht="51.75" customHeight="1">
      <c r="A76" s="43" t="s">
        <v>182</v>
      </c>
      <c r="B76" s="12" t="s">
        <v>208</v>
      </c>
      <c r="C76" s="9"/>
      <c r="D76" s="22"/>
      <c r="E76" s="77">
        <f>E77</f>
        <v>109.2</v>
      </c>
    </row>
    <row r="77" spans="1:5" s="21" customFormat="1" ht="18" customHeight="1">
      <c r="A77" s="43" t="s">
        <v>181</v>
      </c>
      <c r="B77" s="12" t="s">
        <v>209</v>
      </c>
      <c r="C77" s="9"/>
      <c r="D77" s="22"/>
      <c r="E77" s="77">
        <f>E79</f>
        <v>109.2</v>
      </c>
    </row>
    <row r="78" spans="1:5" s="21" customFormat="1" ht="27" customHeight="1">
      <c r="A78" s="41" t="s">
        <v>126</v>
      </c>
      <c r="B78" s="12" t="s">
        <v>209</v>
      </c>
      <c r="C78" s="7" t="s">
        <v>127</v>
      </c>
      <c r="D78" s="22"/>
      <c r="E78" s="77">
        <f>E79</f>
        <v>109.2</v>
      </c>
    </row>
    <row r="79" spans="1:5" s="21" customFormat="1" ht="28.5" customHeight="1">
      <c r="A79" s="41" t="s">
        <v>128</v>
      </c>
      <c r="B79" s="12" t="s">
        <v>209</v>
      </c>
      <c r="C79" s="7" t="s">
        <v>129</v>
      </c>
      <c r="D79" s="22"/>
      <c r="E79" s="77">
        <v>109.2</v>
      </c>
    </row>
    <row r="80" spans="1:5" s="21" customFormat="1" ht="28.5" customHeight="1">
      <c r="A80" s="43" t="s">
        <v>179</v>
      </c>
      <c r="B80" s="7" t="s">
        <v>210</v>
      </c>
      <c r="C80" s="7"/>
      <c r="D80" s="20"/>
      <c r="E80" s="77">
        <f>E81</f>
        <v>4</v>
      </c>
    </row>
    <row r="81" spans="1:5" s="21" customFormat="1" ht="28.5" customHeight="1">
      <c r="A81" s="43" t="s">
        <v>180</v>
      </c>
      <c r="B81" s="7" t="s">
        <v>211</v>
      </c>
      <c r="C81" s="7"/>
      <c r="D81" s="20"/>
      <c r="E81" s="77">
        <f>E82</f>
        <v>4</v>
      </c>
    </row>
    <row r="82" spans="1:5" s="21" customFormat="1" ht="17.25" customHeight="1">
      <c r="A82" s="43" t="s">
        <v>181</v>
      </c>
      <c r="B82" s="7" t="s">
        <v>212</v>
      </c>
      <c r="C82" s="7"/>
      <c r="D82" s="20"/>
      <c r="E82" s="77">
        <f>E83</f>
        <v>4</v>
      </c>
    </row>
    <row r="83" spans="1:5" s="21" customFormat="1" ht="27" customHeight="1">
      <c r="A83" s="41" t="s">
        <v>126</v>
      </c>
      <c r="B83" s="7" t="s">
        <v>212</v>
      </c>
      <c r="C83" s="7" t="s">
        <v>127</v>
      </c>
      <c r="D83" s="20"/>
      <c r="E83" s="77">
        <f>E84</f>
        <v>4</v>
      </c>
    </row>
    <row r="84" spans="1:5" s="21" customFormat="1" ht="28.5" customHeight="1">
      <c r="A84" s="41" t="s">
        <v>128</v>
      </c>
      <c r="B84" s="7" t="s">
        <v>212</v>
      </c>
      <c r="C84" s="7" t="s">
        <v>129</v>
      </c>
      <c r="D84" s="20"/>
      <c r="E84" s="77">
        <v>4</v>
      </c>
    </row>
    <row r="85" spans="1:7" s="21" customFormat="1" ht="39">
      <c r="A85" s="40" t="s">
        <v>144</v>
      </c>
      <c r="B85" s="13" t="s">
        <v>92</v>
      </c>
      <c r="C85" s="14"/>
      <c r="D85" s="22"/>
      <c r="E85" s="76">
        <f>E86+E115+E110</f>
        <v>42416.962999999996</v>
      </c>
      <c r="F85" s="66"/>
      <c r="G85" s="66"/>
    </row>
    <row r="86" spans="1:5" s="21" customFormat="1" ht="29.25" customHeight="1">
      <c r="A86" s="42" t="s">
        <v>183</v>
      </c>
      <c r="B86" s="7" t="s">
        <v>110</v>
      </c>
      <c r="C86" s="7"/>
      <c r="D86" s="20" t="e">
        <f>#REF!</f>
        <v>#REF!</v>
      </c>
      <c r="E86" s="77">
        <f>E87+E91+E95+E102+E106</f>
        <v>39321.195999999996</v>
      </c>
    </row>
    <row r="87" spans="1:5" s="21" customFormat="1" ht="39">
      <c r="A87" s="44" t="s">
        <v>145</v>
      </c>
      <c r="B87" s="11" t="s">
        <v>93</v>
      </c>
      <c r="C87" s="11"/>
      <c r="D87" s="20"/>
      <c r="E87" s="77">
        <f>E88</f>
        <v>7455.531</v>
      </c>
    </row>
    <row r="88" spans="1:5" s="21" customFormat="1" ht="15.75" customHeight="1">
      <c r="A88" s="44" t="s">
        <v>160</v>
      </c>
      <c r="B88" s="11" t="s">
        <v>94</v>
      </c>
      <c r="C88" s="11"/>
      <c r="D88" s="20"/>
      <c r="E88" s="77">
        <f>E89</f>
        <v>7455.531</v>
      </c>
    </row>
    <row r="89" spans="1:5" s="21" customFormat="1" ht="18" customHeight="1">
      <c r="A89" s="44" t="s">
        <v>14</v>
      </c>
      <c r="B89" s="11" t="s">
        <v>94</v>
      </c>
      <c r="C89" s="11" t="s">
        <v>15</v>
      </c>
      <c r="D89" s="20"/>
      <c r="E89" s="77">
        <f>E90</f>
        <v>7455.531</v>
      </c>
    </row>
    <row r="90" spans="1:5" s="21" customFormat="1" ht="40.5" customHeight="1">
      <c r="A90" s="52" t="s">
        <v>115</v>
      </c>
      <c r="B90" s="11" t="s">
        <v>94</v>
      </c>
      <c r="C90" s="11" t="s">
        <v>17</v>
      </c>
      <c r="D90" s="23"/>
      <c r="E90" s="77">
        <f>6942.7+512.831</f>
        <v>7455.531</v>
      </c>
    </row>
    <row r="91" spans="1:5" s="21" customFormat="1" ht="40.5" customHeight="1">
      <c r="A91" s="41" t="s">
        <v>235</v>
      </c>
      <c r="B91" s="7" t="s">
        <v>233</v>
      </c>
      <c r="C91" s="7"/>
      <c r="D91" s="23"/>
      <c r="E91" s="77">
        <f>E92</f>
        <v>2849</v>
      </c>
    </row>
    <row r="92" spans="1:5" s="21" customFormat="1" ht="18" customHeight="1">
      <c r="A92" s="41" t="s">
        <v>199</v>
      </c>
      <c r="B92" s="7" t="s">
        <v>234</v>
      </c>
      <c r="C92" s="7"/>
      <c r="D92" s="23"/>
      <c r="E92" s="77">
        <f>E93</f>
        <v>2849</v>
      </c>
    </row>
    <row r="93" spans="1:5" s="21" customFormat="1" ht="18" customHeight="1">
      <c r="A93" s="42" t="s">
        <v>14</v>
      </c>
      <c r="B93" s="7" t="s">
        <v>234</v>
      </c>
      <c r="C93" s="7" t="s">
        <v>15</v>
      </c>
      <c r="D93" s="23"/>
      <c r="E93" s="77">
        <f>E94</f>
        <v>2849</v>
      </c>
    </row>
    <row r="94" spans="1:5" s="21" customFormat="1" ht="40.5" customHeight="1">
      <c r="A94" s="41" t="s">
        <v>115</v>
      </c>
      <c r="B94" s="7" t="s">
        <v>234</v>
      </c>
      <c r="C94" s="7" t="s">
        <v>17</v>
      </c>
      <c r="D94" s="23"/>
      <c r="E94" s="77">
        <v>2849</v>
      </c>
    </row>
    <row r="95" spans="1:5" s="21" customFormat="1" ht="30" customHeight="1">
      <c r="A95" s="44" t="s">
        <v>184</v>
      </c>
      <c r="B95" s="16" t="s">
        <v>186</v>
      </c>
      <c r="C95" s="53"/>
      <c r="D95" s="23"/>
      <c r="E95" s="77">
        <f>E96+E99</f>
        <v>1574.21</v>
      </c>
    </row>
    <row r="96" spans="1:5" s="21" customFormat="1" ht="20.25" customHeight="1">
      <c r="A96" s="44" t="s">
        <v>199</v>
      </c>
      <c r="B96" s="16" t="s">
        <v>244</v>
      </c>
      <c r="C96" s="53"/>
      <c r="D96" s="23"/>
      <c r="E96" s="77">
        <f>E97</f>
        <v>1567.5</v>
      </c>
    </row>
    <row r="97" spans="1:5" s="21" customFormat="1" ht="30" customHeight="1">
      <c r="A97" s="41" t="s">
        <v>126</v>
      </c>
      <c r="B97" s="16" t="s">
        <v>244</v>
      </c>
      <c r="C97" s="7" t="s">
        <v>127</v>
      </c>
      <c r="D97" s="23"/>
      <c r="E97" s="77">
        <f>E98</f>
        <v>1567.5</v>
      </c>
    </row>
    <row r="98" spans="1:5" s="21" customFormat="1" ht="30" customHeight="1">
      <c r="A98" s="41" t="s">
        <v>128</v>
      </c>
      <c r="B98" s="16" t="s">
        <v>244</v>
      </c>
      <c r="C98" s="7" t="s">
        <v>129</v>
      </c>
      <c r="D98" s="23"/>
      <c r="E98" s="77">
        <v>1567.5</v>
      </c>
    </row>
    <row r="99" spans="1:5" s="21" customFormat="1" ht="40.5" customHeight="1">
      <c r="A99" s="44" t="s">
        <v>185</v>
      </c>
      <c r="B99" s="16" t="s">
        <v>187</v>
      </c>
      <c r="C99" s="11"/>
      <c r="D99" s="23"/>
      <c r="E99" s="77">
        <f>E100</f>
        <v>6.71</v>
      </c>
    </row>
    <row r="100" spans="1:5" s="21" customFormat="1" ht="24.75" customHeight="1">
      <c r="A100" s="41" t="s">
        <v>126</v>
      </c>
      <c r="B100" s="16" t="s">
        <v>187</v>
      </c>
      <c r="C100" s="7" t="s">
        <v>127</v>
      </c>
      <c r="D100" s="23"/>
      <c r="E100" s="77">
        <f>E101</f>
        <v>6.71</v>
      </c>
    </row>
    <row r="101" spans="1:5" s="21" customFormat="1" ht="32.25" customHeight="1">
      <c r="A101" s="41" t="s">
        <v>128</v>
      </c>
      <c r="B101" s="16" t="s">
        <v>187</v>
      </c>
      <c r="C101" s="7" t="s">
        <v>129</v>
      </c>
      <c r="D101" s="23"/>
      <c r="E101" s="77">
        <v>6.71</v>
      </c>
    </row>
    <row r="102" spans="1:5" s="21" customFormat="1" ht="41.25" customHeight="1">
      <c r="A102" s="43" t="s">
        <v>188</v>
      </c>
      <c r="B102" s="7" t="s">
        <v>189</v>
      </c>
      <c r="C102" s="7"/>
      <c r="D102" s="20"/>
      <c r="E102" s="77">
        <f>E103</f>
        <v>26609.787</v>
      </c>
    </row>
    <row r="103" spans="1:5" s="21" customFormat="1" ht="18" customHeight="1">
      <c r="A103" s="46" t="s">
        <v>220</v>
      </c>
      <c r="B103" s="7" t="s">
        <v>190</v>
      </c>
      <c r="C103" s="7"/>
      <c r="D103" s="20"/>
      <c r="E103" s="77">
        <f>E104</f>
        <v>26609.787</v>
      </c>
    </row>
    <row r="104" spans="1:5" s="21" customFormat="1" ht="27.75" customHeight="1">
      <c r="A104" s="41" t="s">
        <v>126</v>
      </c>
      <c r="B104" s="7" t="s">
        <v>190</v>
      </c>
      <c r="C104" s="7" t="s">
        <v>127</v>
      </c>
      <c r="D104" s="23"/>
      <c r="E104" s="77">
        <f>E105</f>
        <v>26609.787</v>
      </c>
    </row>
    <row r="105" spans="1:5" s="21" customFormat="1" ht="32.25" customHeight="1">
      <c r="A105" s="41" t="s">
        <v>128</v>
      </c>
      <c r="B105" s="7" t="s">
        <v>190</v>
      </c>
      <c r="C105" s="7" t="s">
        <v>129</v>
      </c>
      <c r="D105" s="23"/>
      <c r="E105" s="77">
        <f>15000+903.027+10706.76</f>
        <v>26609.787</v>
      </c>
    </row>
    <row r="106" spans="1:5" s="21" customFormat="1" ht="40.5" customHeight="1">
      <c r="A106" s="41" t="s">
        <v>247</v>
      </c>
      <c r="B106" s="7" t="s">
        <v>245</v>
      </c>
      <c r="C106" s="7"/>
      <c r="D106" s="23"/>
      <c r="E106" s="77">
        <f>E107</f>
        <v>832.668</v>
      </c>
    </row>
    <row r="107" spans="1:5" s="21" customFormat="1" ht="16.5" customHeight="1">
      <c r="A107" s="41" t="s">
        <v>199</v>
      </c>
      <c r="B107" s="7" t="s">
        <v>246</v>
      </c>
      <c r="C107" s="7"/>
      <c r="D107" s="23"/>
      <c r="E107" s="77">
        <f>E108</f>
        <v>832.668</v>
      </c>
    </row>
    <row r="108" spans="1:5" s="21" customFormat="1" ht="18" customHeight="1">
      <c r="A108" s="42" t="s">
        <v>14</v>
      </c>
      <c r="B108" s="7" t="s">
        <v>246</v>
      </c>
      <c r="C108" s="7" t="s">
        <v>15</v>
      </c>
      <c r="D108" s="23"/>
      <c r="E108" s="77">
        <f>E109</f>
        <v>832.668</v>
      </c>
    </row>
    <row r="109" spans="1:5" s="21" customFormat="1" ht="32.25" customHeight="1">
      <c r="A109" s="46" t="s">
        <v>16</v>
      </c>
      <c r="B109" s="7" t="s">
        <v>246</v>
      </c>
      <c r="C109" s="7" t="s">
        <v>17</v>
      </c>
      <c r="D109" s="23"/>
      <c r="E109" s="77">
        <f>234.968+597.7</f>
        <v>832.668</v>
      </c>
    </row>
    <row r="110" spans="1:5" s="21" customFormat="1" ht="28.5" customHeight="1">
      <c r="A110" s="44" t="s">
        <v>146</v>
      </c>
      <c r="B110" s="11" t="s">
        <v>118</v>
      </c>
      <c r="C110" s="11"/>
      <c r="D110" s="29"/>
      <c r="E110" s="77">
        <f>E111</f>
        <v>2418.967</v>
      </c>
    </row>
    <row r="111" spans="1:5" s="21" customFormat="1" ht="38.25" customHeight="1">
      <c r="A111" s="42" t="s">
        <v>147</v>
      </c>
      <c r="B111" s="7" t="s">
        <v>119</v>
      </c>
      <c r="C111" s="7"/>
      <c r="D111" s="23"/>
      <c r="E111" s="77">
        <f>E112</f>
        <v>2418.967</v>
      </c>
    </row>
    <row r="112" spans="1:5" s="21" customFormat="1" ht="15.75" customHeight="1">
      <c r="A112" s="42" t="s">
        <v>160</v>
      </c>
      <c r="B112" s="7" t="s">
        <v>120</v>
      </c>
      <c r="C112" s="7"/>
      <c r="D112" s="23"/>
      <c r="E112" s="77">
        <f>E113</f>
        <v>2418.967</v>
      </c>
    </row>
    <row r="113" spans="1:5" s="21" customFormat="1" ht="14.25" customHeight="1">
      <c r="A113" s="42" t="s">
        <v>14</v>
      </c>
      <c r="B113" s="7" t="s">
        <v>120</v>
      </c>
      <c r="C113" s="7" t="s">
        <v>15</v>
      </c>
      <c r="D113" s="23"/>
      <c r="E113" s="77">
        <f>E114</f>
        <v>2418.967</v>
      </c>
    </row>
    <row r="114" spans="1:7" s="21" customFormat="1" ht="27.75" customHeight="1">
      <c r="A114" s="46" t="s">
        <v>16</v>
      </c>
      <c r="B114" s="7" t="s">
        <v>120</v>
      </c>
      <c r="C114" s="7" t="s">
        <v>17</v>
      </c>
      <c r="D114" s="23"/>
      <c r="E114" s="77">
        <f>1889.2+529.767</f>
        <v>2418.967</v>
      </c>
      <c r="G114" s="66"/>
    </row>
    <row r="115" spans="1:5" s="21" customFormat="1" ht="27" customHeight="1">
      <c r="A115" s="42" t="s">
        <v>191</v>
      </c>
      <c r="B115" s="7" t="s">
        <v>70</v>
      </c>
      <c r="C115" s="7"/>
      <c r="D115" s="30">
        <v>81.4</v>
      </c>
      <c r="E115" s="77">
        <f>E116</f>
        <v>676.8</v>
      </c>
    </row>
    <row r="116" spans="1:5" s="21" customFormat="1" ht="29.25" customHeight="1">
      <c r="A116" s="43" t="s">
        <v>148</v>
      </c>
      <c r="B116" s="7" t="s">
        <v>149</v>
      </c>
      <c r="C116" s="7"/>
      <c r="D116" s="30">
        <v>81.4</v>
      </c>
      <c r="E116" s="77">
        <f>E117</f>
        <v>676.8</v>
      </c>
    </row>
    <row r="117" spans="1:5" s="21" customFormat="1" ht="30" customHeight="1">
      <c r="A117" s="42" t="s">
        <v>126</v>
      </c>
      <c r="B117" s="7" t="s">
        <v>150</v>
      </c>
      <c r="C117" s="7" t="s">
        <v>127</v>
      </c>
      <c r="D117" s="30">
        <v>81.4</v>
      </c>
      <c r="E117" s="77">
        <f>E118</f>
        <v>676.8</v>
      </c>
    </row>
    <row r="118" spans="1:5" s="21" customFormat="1" ht="30" customHeight="1">
      <c r="A118" s="46" t="s">
        <v>128</v>
      </c>
      <c r="B118" s="7" t="s">
        <v>150</v>
      </c>
      <c r="C118" s="7" t="s">
        <v>129</v>
      </c>
      <c r="D118" s="30"/>
      <c r="E118" s="77">
        <f>226.8+450</f>
        <v>676.8</v>
      </c>
    </row>
    <row r="119" spans="1:7" s="21" customFormat="1" ht="39.75" customHeight="1">
      <c r="A119" s="47" t="s">
        <v>151</v>
      </c>
      <c r="B119" s="9" t="s">
        <v>95</v>
      </c>
      <c r="C119" s="9"/>
      <c r="D119" s="22"/>
      <c r="E119" s="76">
        <f>E120+E125+E130</f>
        <v>12872.18271</v>
      </c>
      <c r="F119" s="66"/>
      <c r="G119" s="66"/>
    </row>
    <row r="120" spans="1:5" s="21" customFormat="1" ht="25.5" customHeight="1">
      <c r="A120" s="42" t="s">
        <v>163</v>
      </c>
      <c r="B120" s="7" t="s">
        <v>96</v>
      </c>
      <c r="C120" s="7"/>
      <c r="D120" s="23"/>
      <c r="E120" s="77">
        <f>E121</f>
        <v>857.8</v>
      </c>
    </row>
    <row r="121" spans="1:5" s="21" customFormat="1" ht="28.5" customHeight="1">
      <c r="A121" s="43" t="s">
        <v>111</v>
      </c>
      <c r="B121" s="7" t="s">
        <v>97</v>
      </c>
      <c r="C121" s="7"/>
      <c r="D121" s="22"/>
      <c r="E121" s="77">
        <f>E122</f>
        <v>857.8</v>
      </c>
    </row>
    <row r="122" spans="1:5" s="21" customFormat="1" ht="15" customHeight="1">
      <c r="A122" s="42" t="s">
        <v>160</v>
      </c>
      <c r="B122" s="7" t="s">
        <v>98</v>
      </c>
      <c r="C122" s="7"/>
      <c r="D122" s="23"/>
      <c r="E122" s="77">
        <f>E123</f>
        <v>857.8</v>
      </c>
    </row>
    <row r="123" spans="1:5" s="21" customFormat="1" ht="29.25" customHeight="1">
      <c r="A123" s="41" t="s">
        <v>126</v>
      </c>
      <c r="B123" s="7" t="s">
        <v>98</v>
      </c>
      <c r="C123" s="7" t="s">
        <v>127</v>
      </c>
      <c r="D123" s="23"/>
      <c r="E123" s="77">
        <f>E124</f>
        <v>857.8</v>
      </c>
    </row>
    <row r="124" spans="1:5" s="21" customFormat="1" ht="27.75" customHeight="1">
      <c r="A124" s="41" t="s">
        <v>128</v>
      </c>
      <c r="B124" s="7" t="s">
        <v>98</v>
      </c>
      <c r="C124" s="7" t="s">
        <v>129</v>
      </c>
      <c r="D124" s="23"/>
      <c r="E124" s="77">
        <v>857.8</v>
      </c>
    </row>
    <row r="125" spans="1:5" s="21" customFormat="1" ht="37.5" customHeight="1">
      <c r="A125" s="42" t="s">
        <v>164</v>
      </c>
      <c r="B125" s="7" t="s">
        <v>99</v>
      </c>
      <c r="C125" s="7"/>
      <c r="D125" s="23"/>
      <c r="E125" s="77">
        <f>E128</f>
        <v>180</v>
      </c>
    </row>
    <row r="126" spans="1:5" s="21" customFormat="1" ht="38.25" customHeight="1">
      <c r="A126" s="42" t="s">
        <v>112</v>
      </c>
      <c r="B126" s="7" t="s">
        <v>154</v>
      </c>
      <c r="C126" s="7"/>
      <c r="D126" s="22"/>
      <c r="E126" s="77">
        <f>E127</f>
        <v>180</v>
      </c>
    </row>
    <row r="127" spans="1:5" s="21" customFormat="1" ht="15" customHeight="1">
      <c r="A127" s="42" t="s">
        <v>160</v>
      </c>
      <c r="B127" s="7" t="s">
        <v>100</v>
      </c>
      <c r="C127" s="7"/>
      <c r="D127" s="23"/>
      <c r="E127" s="77">
        <f>E128</f>
        <v>180</v>
      </c>
    </row>
    <row r="128" spans="1:5" s="21" customFormat="1" ht="26.25" customHeight="1">
      <c r="A128" s="41" t="s">
        <v>126</v>
      </c>
      <c r="B128" s="7" t="s">
        <v>100</v>
      </c>
      <c r="C128" s="7" t="s">
        <v>127</v>
      </c>
      <c r="D128" s="12"/>
      <c r="E128" s="77">
        <f>E129</f>
        <v>180</v>
      </c>
    </row>
    <row r="129" spans="1:5" s="21" customFormat="1" ht="27" customHeight="1">
      <c r="A129" s="41" t="s">
        <v>128</v>
      </c>
      <c r="B129" s="7" t="s">
        <v>100</v>
      </c>
      <c r="C129" s="7" t="s">
        <v>129</v>
      </c>
      <c r="D129" s="12"/>
      <c r="E129" s="77">
        <v>180</v>
      </c>
    </row>
    <row r="130" spans="1:5" s="21" customFormat="1" ht="27" customHeight="1">
      <c r="A130" s="41" t="s">
        <v>192</v>
      </c>
      <c r="B130" s="7" t="s">
        <v>101</v>
      </c>
      <c r="C130" s="7"/>
      <c r="D130" s="23"/>
      <c r="E130" s="77">
        <f>E132+E136</f>
        <v>11834.38271</v>
      </c>
    </row>
    <row r="131" spans="1:7" s="21" customFormat="1" ht="28.5" customHeight="1">
      <c r="A131" s="43" t="s">
        <v>152</v>
      </c>
      <c r="B131" s="7" t="s">
        <v>102</v>
      </c>
      <c r="C131" s="7"/>
      <c r="D131" s="23"/>
      <c r="E131" s="77">
        <f>E132</f>
        <v>7635.98271</v>
      </c>
      <c r="F131" s="31"/>
      <c r="G131" s="32"/>
    </row>
    <row r="132" spans="1:7" s="21" customFormat="1" ht="17.25" customHeight="1">
      <c r="A132" s="43" t="s">
        <v>160</v>
      </c>
      <c r="B132" s="7" t="s">
        <v>103</v>
      </c>
      <c r="C132" s="7"/>
      <c r="D132" s="23"/>
      <c r="E132" s="77">
        <f>E133</f>
        <v>7635.98271</v>
      </c>
      <c r="F132" s="31"/>
      <c r="G132" s="32"/>
    </row>
    <row r="133" spans="1:5" s="21" customFormat="1" ht="25.5" customHeight="1">
      <c r="A133" s="41" t="s">
        <v>126</v>
      </c>
      <c r="B133" s="7" t="s">
        <v>103</v>
      </c>
      <c r="C133" s="7" t="s">
        <v>127</v>
      </c>
      <c r="D133" s="12"/>
      <c r="E133" s="77">
        <f>E134</f>
        <v>7635.98271</v>
      </c>
    </row>
    <row r="134" spans="1:5" s="21" customFormat="1" ht="28.5" customHeight="1">
      <c r="A134" s="41" t="s">
        <v>128</v>
      </c>
      <c r="B134" s="7" t="s">
        <v>103</v>
      </c>
      <c r="C134" s="7" t="s">
        <v>129</v>
      </c>
      <c r="D134" s="12"/>
      <c r="E134" s="77">
        <f>7191.1+1.794+114.90171+285.959+5.184+7.044+30</f>
        <v>7635.98271</v>
      </c>
    </row>
    <row r="135" spans="1:5" s="21" customFormat="1" ht="24.75" customHeight="1">
      <c r="A135" s="41" t="s">
        <v>117</v>
      </c>
      <c r="B135" s="7" t="s">
        <v>104</v>
      </c>
      <c r="C135" s="7"/>
      <c r="D135" s="12"/>
      <c r="E135" s="77">
        <f>E136</f>
        <v>4198.4</v>
      </c>
    </row>
    <row r="136" spans="1:5" s="21" customFormat="1" ht="15" customHeight="1">
      <c r="A136" s="43" t="s">
        <v>160</v>
      </c>
      <c r="B136" s="7" t="s">
        <v>105</v>
      </c>
      <c r="C136" s="7"/>
      <c r="D136" s="23"/>
      <c r="E136" s="77">
        <f>E137</f>
        <v>4198.4</v>
      </c>
    </row>
    <row r="137" spans="1:5" s="21" customFormat="1" ht="25.5" customHeight="1">
      <c r="A137" s="41" t="s">
        <v>126</v>
      </c>
      <c r="B137" s="7" t="s">
        <v>105</v>
      </c>
      <c r="C137" s="7" t="s">
        <v>127</v>
      </c>
      <c r="D137" s="23"/>
      <c r="E137" s="77">
        <f>E138</f>
        <v>4198.4</v>
      </c>
    </row>
    <row r="138" spans="1:5" s="21" customFormat="1" ht="26.25" customHeight="1">
      <c r="A138" s="41" t="s">
        <v>128</v>
      </c>
      <c r="B138" s="7" t="s">
        <v>105</v>
      </c>
      <c r="C138" s="7" t="s">
        <v>129</v>
      </c>
      <c r="D138" s="23"/>
      <c r="E138" s="77">
        <v>4198.4</v>
      </c>
    </row>
    <row r="139" spans="1:7" s="28" customFormat="1" ht="42" customHeight="1">
      <c r="A139" s="47" t="s">
        <v>141</v>
      </c>
      <c r="B139" s="15" t="s">
        <v>79</v>
      </c>
      <c r="C139" s="9"/>
      <c r="D139" s="33" t="e">
        <f>#REF!</f>
        <v>#REF!</v>
      </c>
      <c r="E139" s="76">
        <f>E140+E150+E154+E158+E162</f>
        <v>19456.27803</v>
      </c>
      <c r="F139" s="65"/>
      <c r="G139" s="66"/>
    </row>
    <row r="140" spans="1:5" s="28" customFormat="1" ht="26.25">
      <c r="A140" s="42" t="s">
        <v>113</v>
      </c>
      <c r="B140" s="16" t="s">
        <v>80</v>
      </c>
      <c r="C140" s="7"/>
      <c r="D140" s="33"/>
      <c r="E140" s="77">
        <f>E141+E144+E147</f>
        <v>4951.53103</v>
      </c>
    </row>
    <row r="141" spans="1:5" s="28" customFormat="1" ht="33" customHeight="1">
      <c r="A141" s="42" t="s">
        <v>252</v>
      </c>
      <c r="B141" s="16" t="s">
        <v>251</v>
      </c>
      <c r="C141" s="7"/>
      <c r="D141" s="33"/>
      <c r="E141" s="77">
        <f>E142</f>
        <v>139.97655</v>
      </c>
    </row>
    <row r="142" spans="1:6" s="28" customFormat="1" ht="29.25" customHeight="1">
      <c r="A142" s="41" t="s">
        <v>126</v>
      </c>
      <c r="B142" s="16" t="s">
        <v>251</v>
      </c>
      <c r="C142" s="67" t="s">
        <v>127</v>
      </c>
      <c r="D142" s="86"/>
      <c r="E142" s="77">
        <f>E143</f>
        <v>139.97655</v>
      </c>
      <c r="F142" s="87"/>
    </row>
    <row r="143" spans="1:6" s="28" customFormat="1" ht="30" customHeight="1">
      <c r="A143" s="41" t="s">
        <v>128</v>
      </c>
      <c r="B143" s="16" t="s">
        <v>251</v>
      </c>
      <c r="C143" s="67" t="s">
        <v>129</v>
      </c>
      <c r="D143" s="86"/>
      <c r="E143" s="77">
        <v>139.97655</v>
      </c>
      <c r="F143" s="87"/>
    </row>
    <row r="144" spans="1:6" s="28" customFormat="1" ht="50.25" customHeight="1">
      <c r="A144" s="41" t="s">
        <v>264</v>
      </c>
      <c r="B144" s="16" t="s">
        <v>263</v>
      </c>
      <c r="C144" s="67"/>
      <c r="D144" s="86"/>
      <c r="E144" s="77">
        <f>E145</f>
        <v>2659.55448</v>
      </c>
      <c r="F144" s="87"/>
    </row>
    <row r="145" spans="1:6" s="28" customFormat="1" ht="30" customHeight="1">
      <c r="A145" s="41" t="s">
        <v>126</v>
      </c>
      <c r="B145" s="16" t="s">
        <v>263</v>
      </c>
      <c r="C145" s="67" t="s">
        <v>127</v>
      </c>
      <c r="D145" s="86"/>
      <c r="E145" s="77">
        <f>E146</f>
        <v>2659.55448</v>
      </c>
      <c r="F145" s="87"/>
    </row>
    <row r="146" spans="1:6" s="28" customFormat="1" ht="30" customHeight="1">
      <c r="A146" s="41" t="s">
        <v>128</v>
      </c>
      <c r="B146" s="16" t="s">
        <v>263</v>
      </c>
      <c r="C146" s="67" t="s">
        <v>129</v>
      </c>
      <c r="D146" s="86"/>
      <c r="E146" s="77">
        <v>2659.55448</v>
      </c>
      <c r="F146" s="87"/>
    </row>
    <row r="147" spans="1:6" s="28" customFormat="1" ht="21" customHeight="1">
      <c r="A147" s="42" t="s">
        <v>160</v>
      </c>
      <c r="B147" s="16" t="s">
        <v>81</v>
      </c>
      <c r="C147" s="67"/>
      <c r="D147" s="88"/>
      <c r="E147" s="77">
        <f>E148</f>
        <v>2152</v>
      </c>
      <c r="F147" s="87"/>
    </row>
    <row r="148" spans="1:6" s="28" customFormat="1" ht="27" customHeight="1">
      <c r="A148" s="41" t="s">
        <v>126</v>
      </c>
      <c r="B148" s="16" t="s">
        <v>81</v>
      </c>
      <c r="C148" s="67" t="s">
        <v>127</v>
      </c>
      <c r="D148" s="89"/>
      <c r="E148" s="77">
        <f>E149</f>
        <v>2152</v>
      </c>
      <c r="F148" s="87"/>
    </row>
    <row r="149" spans="1:6" s="28" customFormat="1" ht="27.75" customHeight="1">
      <c r="A149" s="41" t="s">
        <v>128</v>
      </c>
      <c r="B149" s="16" t="s">
        <v>81</v>
      </c>
      <c r="C149" s="67" t="s">
        <v>129</v>
      </c>
      <c r="D149" s="89"/>
      <c r="E149" s="77">
        <f>672+1300+180</f>
        <v>2152</v>
      </c>
      <c r="F149" s="87"/>
    </row>
    <row r="150" spans="1:5" s="28" customFormat="1" ht="42.75" customHeight="1">
      <c r="A150" s="41" t="s">
        <v>114</v>
      </c>
      <c r="B150" s="16" t="s">
        <v>82</v>
      </c>
      <c r="C150" s="7"/>
      <c r="D150" s="12"/>
      <c r="E150" s="77">
        <f>E151</f>
        <v>7383.525</v>
      </c>
    </row>
    <row r="151" spans="1:5" s="28" customFormat="1" ht="16.5" customHeight="1">
      <c r="A151" s="42" t="s">
        <v>165</v>
      </c>
      <c r="B151" s="16" t="s">
        <v>83</v>
      </c>
      <c r="C151" s="7"/>
      <c r="D151" s="23"/>
      <c r="E151" s="77">
        <f>E153</f>
        <v>7383.525</v>
      </c>
    </row>
    <row r="152" spans="1:5" s="21" customFormat="1" ht="27" customHeight="1">
      <c r="A152" s="41" t="s">
        <v>126</v>
      </c>
      <c r="B152" s="16" t="s">
        <v>83</v>
      </c>
      <c r="C152" s="7" t="s">
        <v>127</v>
      </c>
      <c r="D152" s="23"/>
      <c r="E152" s="77">
        <f>E153</f>
        <v>7383.525</v>
      </c>
    </row>
    <row r="153" spans="1:5" s="21" customFormat="1" ht="27.75" customHeight="1">
      <c r="A153" s="41" t="s">
        <v>128</v>
      </c>
      <c r="B153" s="16" t="s">
        <v>83</v>
      </c>
      <c r="C153" s="7" t="s">
        <v>129</v>
      </c>
      <c r="D153" s="23"/>
      <c r="E153" s="77">
        <f>6038.4+276.972+216+75+777.153</f>
        <v>7383.525</v>
      </c>
    </row>
    <row r="154" spans="1:5" s="21" customFormat="1" ht="40.5" customHeight="1">
      <c r="A154" s="41" t="s">
        <v>250</v>
      </c>
      <c r="B154" s="16" t="s">
        <v>248</v>
      </c>
      <c r="C154" s="7"/>
      <c r="D154" s="23"/>
      <c r="E154" s="77">
        <f>E155</f>
        <v>1180</v>
      </c>
    </row>
    <row r="155" spans="1:5" s="21" customFormat="1" ht="23.25" customHeight="1">
      <c r="A155" s="41" t="s">
        <v>199</v>
      </c>
      <c r="B155" s="16" t="s">
        <v>249</v>
      </c>
      <c r="C155" s="7"/>
      <c r="D155" s="23"/>
      <c r="E155" s="77">
        <f>E157</f>
        <v>1180</v>
      </c>
    </row>
    <row r="156" spans="1:5" s="21" customFormat="1" ht="27.75" customHeight="1">
      <c r="A156" s="41" t="s">
        <v>126</v>
      </c>
      <c r="B156" s="16" t="s">
        <v>249</v>
      </c>
      <c r="C156" s="7" t="s">
        <v>127</v>
      </c>
      <c r="D156" s="23"/>
      <c r="E156" s="77">
        <f>E157</f>
        <v>1180</v>
      </c>
    </row>
    <row r="157" spans="1:5" s="21" customFormat="1" ht="27.75" customHeight="1">
      <c r="A157" s="41" t="s">
        <v>128</v>
      </c>
      <c r="B157" s="16" t="s">
        <v>249</v>
      </c>
      <c r="C157" s="7" t="s">
        <v>129</v>
      </c>
      <c r="D157" s="23"/>
      <c r="E157" s="77">
        <v>1180</v>
      </c>
    </row>
    <row r="158" spans="1:5" s="21" customFormat="1" ht="33" customHeight="1">
      <c r="A158" s="42" t="s">
        <v>260</v>
      </c>
      <c r="B158" s="7" t="s">
        <v>259</v>
      </c>
      <c r="C158" s="7"/>
      <c r="D158" s="23"/>
      <c r="E158" s="77">
        <f>E159</f>
        <v>100</v>
      </c>
    </row>
    <row r="159" spans="1:5" s="21" customFormat="1" ht="27.75" customHeight="1">
      <c r="A159" s="42" t="s">
        <v>261</v>
      </c>
      <c r="B159" s="7" t="s">
        <v>262</v>
      </c>
      <c r="C159" s="7"/>
      <c r="D159" s="23"/>
      <c r="E159" s="77">
        <f>E161</f>
        <v>100</v>
      </c>
    </row>
    <row r="160" spans="1:5" s="21" customFormat="1" ht="27.75" customHeight="1">
      <c r="A160" s="41" t="s">
        <v>126</v>
      </c>
      <c r="B160" s="7" t="s">
        <v>262</v>
      </c>
      <c r="C160" s="7" t="s">
        <v>127</v>
      </c>
      <c r="D160" s="23"/>
      <c r="E160" s="77">
        <f>E161</f>
        <v>100</v>
      </c>
    </row>
    <row r="161" spans="1:5" s="21" customFormat="1" ht="27.75" customHeight="1">
      <c r="A161" s="41" t="s">
        <v>128</v>
      </c>
      <c r="B161" s="7" t="s">
        <v>262</v>
      </c>
      <c r="C161" s="7" t="s">
        <v>129</v>
      </c>
      <c r="D161" s="23"/>
      <c r="E161" s="77">
        <v>100</v>
      </c>
    </row>
    <row r="162" spans="1:5" s="21" customFormat="1" ht="27" customHeight="1">
      <c r="A162" s="41" t="s">
        <v>229</v>
      </c>
      <c r="B162" s="16" t="s">
        <v>231</v>
      </c>
      <c r="C162" s="7"/>
      <c r="D162" s="23"/>
      <c r="E162" s="77">
        <f>E166+E163</f>
        <v>5841.222</v>
      </c>
    </row>
    <row r="163" spans="1:5" s="21" customFormat="1" ht="41.25" customHeight="1">
      <c r="A163" s="41" t="s">
        <v>230</v>
      </c>
      <c r="B163" s="16" t="s">
        <v>242</v>
      </c>
      <c r="C163" s="7"/>
      <c r="D163" s="23"/>
      <c r="E163" s="77">
        <f>E164</f>
        <v>1771.075</v>
      </c>
    </row>
    <row r="164" spans="1:5" s="21" customFormat="1" ht="27" customHeight="1">
      <c r="A164" s="41" t="s">
        <v>126</v>
      </c>
      <c r="B164" s="16" t="s">
        <v>242</v>
      </c>
      <c r="C164" s="7" t="s">
        <v>127</v>
      </c>
      <c r="D164" s="23"/>
      <c r="E164" s="77">
        <f>E165</f>
        <v>1771.075</v>
      </c>
    </row>
    <row r="165" spans="1:5" s="21" customFormat="1" ht="27" customHeight="1">
      <c r="A165" s="41" t="s">
        <v>128</v>
      </c>
      <c r="B165" s="16" t="s">
        <v>242</v>
      </c>
      <c r="C165" s="7" t="s">
        <v>129</v>
      </c>
      <c r="D165" s="23"/>
      <c r="E165" s="77">
        <f>1468.2+94.5+147.8+60.575</f>
        <v>1771.075</v>
      </c>
    </row>
    <row r="166" spans="1:5" s="21" customFormat="1" ht="44.25" customHeight="1">
      <c r="A166" s="41" t="s">
        <v>230</v>
      </c>
      <c r="B166" s="16" t="s">
        <v>232</v>
      </c>
      <c r="C166" s="7"/>
      <c r="D166" s="23"/>
      <c r="E166" s="77">
        <f>E167</f>
        <v>4070.147</v>
      </c>
    </row>
    <row r="167" spans="1:5" s="21" customFormat="1" ht="27" customHeight="1">
      <c r="A167" s="41" t="s">
        <v>126</v>
      </c>
      <c r="B167" s="16" t="s">
        <v>232</v>
      </c>
      <c r="C167" s="7" t="s">
        <v>127</v>
      </c>
      <c r="D167" s="23"/>
      <c r="E167" s="77">
        <f>E168</f>
        <v>4070.147</v>
      </c>
    </row>
    <row r="168" spans="1:5" s="21" customFormat="1" ht="27" customHeight="1">
      <c r="A168" s="41" t="s">
        <v>128</v>
      </c>
      <c r="B168" s="16" t="s">
        <v>232</v>
      </c>
      <c r="C168" s="7" t="s">
        <v>129</v>
      </c>
      <c r="D168" s="23"/>
      <c r="E168" s="77">
        <f>4847.3-777.153</f>
        <v>4070.147</v>
      </c>
    </row>
    <row r="169" spans="1:6" s="21" customFormat="1" ht="33" customHeight="1">
      <c r="A169" s="45" t="s">
        <v>133</v>
      </c>
      <c r="B169" s="9" t="s">
        <v>84</v>
      </c>
      <c r="C169" s="9"/>
      <c r="D169" s="22"/>
      <c r="E169" s="76">
        <f>E170+E190</f>
        <v>871.481</v>
      </c>
      <c r="F169" s="66"/>
    </row>
    <row r="170" spans="1:5" s="21" customFormat="1" ht="27" customHeight="1">
      <c r="A170" s="43" t="s">
        <v>166</v>
      </c>
      <c r="B170" s="7" t="s">
        <v>1</v>
      </c>
      <c r="C170" s="7"/>
      <c r="D170" s="23"/>
      <c r="E170" s="77">
        <f>E171+E182+E186</f>
        <v>791.481</v>
      </c>
    </row>
    <row r="171" spans="1:5" s="21" customFormat="1" ht="27.75" customHeight="1">
      <c r="A171" s="43" t="s">
        <v>193</v>
      </c>
      <c r="B171" s="7" t="s">
        <v>2</v>
      </c>
      <c r="C171" s="7"/>
      <c r="D171" s="23"/>
      <c r="E171" s="77">
        <f>E172+E177</f>
        <v>114.8</v>
      </c>
    </row>
    <row r="172" spans="1:5" s="21" customFormat="1" ht="53.25" customHeight="1">
      <c r="A172" s="41" t="s">
        <v>243</v>
      </c>
      <c r="B172" s="7" t="s">
        <v>3</v>
      </c>
      <c r="C172" s="7"/>
      <c r="D172" s="22"/>
      <c r="E172" s="77">
        <f>E173+E175</f>
        <v>57.4</v>
      </c>
    </row>
    <row r="173" spans="1:5" s="21" customFormat="1" ht="46.5" customHeight="1">
      <c r="A173" s="43" t="s">
        <v>44</v>
      </c>
      <c r="B173" s="7" t="s">
        <v>3</v>
      </c>
      <c r="C173" s="67" t="s">
        <v>18</v>
      </c>
      <c r="D173" s="22"/>
      <c r="E173" s="77">
        <f>E174</f>
        <v>47.9</v>
      </c>
    </row>
    <row r="174" spans="1:5" s="21" customFormat="1" ht="27" customHeight="1">
      <c r="A174" s="42" t="s">
        <v>31</v>
      </c>
      <c r="B174" s="7" t="s">
        <v>3</v>
      </c>
      <c r="C174" s="7" t="s">
        <v>32</v>
      </c>
      <c r="D174" s="22"/>
      <c r="E174" s="77">
        <v>47.9</v>
      </c>
    </row>
    <row r="175" spans="1:5" s="21" customFormat="1" ht="28.5" customHeight="1">
      <c r="A175" s="41" t="s">
        <v>126</v>
      </c>
      <c r="B175" s="7" t="s">
        <v>3</v>
      </c>
      <c r="C175" s="7" t="s">
        <v>127</v>
      </c>
      <c r="D175" s="22"/>
      <c r="E175" s="77">
        <f>E176</f>
        <v>9.5</v>
      </c>
    </row>
    <row r="176" spans="1:5" s="21" customFormat="1" ht="30" customHeight="1">
      <c r="A176" s="41" t="s">
        <v>128</v>
      </c>
      <c r="B176" s="7" t="s">
        <v>3</v>
      </c>
      <c r="C176" s="7" t="s">
        <v>129</v>
      </c>
      <c r="D176" s="22"/>
      <c r="E176" s="77">
        <v>9.5</v>
      </c>
    </row>
    <row r="177" spans="1:5" s="21" customFormat="1" ht="51.75" customHeight="1">
      <c r="A177" s="41" t="s">
        <v>241</v>
      </c>
      <c r="B177" s="7" t="s">
        <v>4</v>
      </c>
      <c r="C177" s="7"/>
      <c r="D177" s="22"/>
      <c r="E177" s="77">
        <f>E178+E180</f>
        <v>57.4</v>
      </c>
    </row>
    <row r="178" spans="1:5" s="21" customFormat="1" ht="57.75" customHeight="1">
      <c r="A178" s="43" t="s">
        <v>44</v>
      </c>
      <c r="B178" s="7" t="s">
        <v>4</v>
      </c>
      <c r="C178" s="67" t="s">
        <v>18</v>
      </c>
      <c r="D178" s="22"/>
      <c r="E178" s="77">
        <f>E179</f>
        <v>47.9</v>
      </c>
    </row>
    <row r="179" spans="1:5" s="21" customFormat="1" ht="30" customHeight="1">
      <c r="A179" s="42" t="s">
        <v>31</v>
      </c>
      <c r="B179" s="7" t="s">
        <v>4</v>
      </c>
      <c r="C179" s="7" t="s">
        <v>32</v>
      </c>
      <c r="D179" s="22"/>
      <c r="E179" s="77">
        <v>47.9</v>
      </c>
    </row>
    <row r="180" spans="1:5" s="21" customFormat="1" ht="30.75" customHeight="1">
      <c r="A180" s="41" t="s">
        <v>126</v>
      </c>
      <c r="B180" s="7" t="s">
        <v>4</v>
      </c>
      <c r="C180" s="7" t="s">
        <v>127</v>
      </c>
      <c r="D180" s="22"/>
      <c r="E180" s="77">
        <f>E181</f>
        <v>9.5</v>
      </c>
    </row>
    <row r="181" spans="1:5" s="21" customFormat="1" ht="28.5" customHeight="1">
      <c r="A181" s="41" t="s">
        <v>128</v>
      </c>
      <c r="B181" s="7" t="s">
        <v>4</v>
      </c>
      <c r="C181" s="7" t="s">
        <v>129</v>
      </c>
      <c r="D181" s="22"/>
      <c r="E181" s="77">
        <v>9.5</v>
      </c>
    </row>
    <row r="182" spans="1:5" s="21" customFormat="1" ht="42" customHeight="1">
      <c r="A182" s="41" t="s">
        <v>134</v>
      </c>
      <c r="B182" s="7" t="s">
        <v>5</v>
      </c>
      <c r="C182" s="7"/>
      <c r="D182" s="22"/>
      <c r="E182" s="77">
        <f>E183</f>
        <v>122.7</v>
      </c>
    </row>
    <row r="183" spans="1:5" s="21" customFormat="1" ht="28.5" customHeight="1">
      <c r="A183" s="41" t="s">
        <v>167</v>
      </c>
      <c r="B183" s="7" t="s">
        <v>6</v>
      </c>
      <c r="C183" s="7"/>
      <c r="D183" s="23"/>
      <c r="E183" s="77">
        <f>E184</f>
        <v>122.7</v>
      </c>
    </row>
    <row r="184" spans="1:5" s="21" customFormat="1" ht="50.25" customHeight="1">
      <c r="A184" s="41" t="s">
        <v>30</v>
      </c>
      <c r="B184" s="7" t="s">
        <v>6</v>
      </c>
      <c r="C184" s="7" t="s">
        <v>18</v>
      </c>
      <c r="D184" s="12"/>
      <c r="E184" s="77">
        <f>E185</f>
        <v>122.7</v>
      </c>
    </row>
    <row r="185" spans="1:5" s="21" customFormat="1" ht="15.75" customHeight="1">
      <c r="A185" s="41" t="s">
        <v>31</v>
      </c>
      <c r="B185" s="7" t="s">
        <v>6</v>
      </c>
      <c r="C185" s="7" t="s">
        <v>32</v>
      </c>
      <c r="D185" s="12"/>
      <c r="E185" s="77">
        <v>122.7</v>
      </c>
    </row>
    <row r="186" spans="1:5" s="21" customFormat="1" ht="32.25" customHeight="1">
      <c r="A186" s="41" t="s">
        <v>0</v>
      </c>
      <c r="B186" s="7" t="s">
        <v>7</v>
      </c>
      <c r="C186" s="7"/>
      <c r="D186" s="12"/>
      <c r="E186" s="77">
        <f>E187</f>
        <v>553.981</v>
      </c>
    </row>
    <row r="187" spans="1:5" s="21" customFormat="1" ht="28.5" customHeight="1">
      <c r="A187" s="41" t="s">
        <v>167</v>
      </c>
      <c r="B187" s="7" t="s">
        <v>8</v>
      </c>
      <c r="C187" s="7"/>
      <c r="D187" s="23"/>
      <c r="E187" s="77">
        <f>E188</f>
        <v>553.981</v>
      </c>
    </row>
    <row r="188" spans="1:5" s="21" customFormat="1" ht="30" customHeight="1">
      <c r="A188" s="41" t="s">
        <v>126</v>
      </c>
      <c r="B188" s="7" t="s">
        <v>8</v>
      </c>
      <c r="C188" s="7" t="s">
        <v>127</v>
      </c>
      <c r="D188" s="12"/>
      <c r="E188" s="77">
        <f>E189</f>
        <v>553.981</v>
      </c>
    </row>
    <row r="189" spans="1:5" s="21" customFormat="1" ht="30" customHeight="1">
      <c r="A189" s="41" t="s">
        <v>128</v>
      </c>
      <c r="B189" s="7" t="s">
        <v>8</v>
      </c>
      <c r="C189" s="7" t="s">
        <v>129</v>
      </c>
      <c r="D189" s="12"/>
      <c r="E189" s="77">
        <f>526.2+27.781</f>
        <v>553.981</v>
      </c>
    </row>
    <row r="190" spans="1:5" s="21" customFormat="1" ht="26.25">
      <c r="A190" s="41" t="s">
        <v>194</v>
      </c>
      <c r="B190" s="7" t="s">
        <v>195</v>
      </c>
      <c r="C190" s="7"/>
      <c r="D190" s="12"/>
      <c r="E190" s="77">
        <f>E191</f>
        <v>80</v>
      </c>
    </row>
    <row r="191" spans="1:5" s="21" customFormat="1" ht="27.75" customHeight="1">
      <c r="A191" s="41" t="s">
        <v>167</v>
      </c>
      <c r="B191" s="7" t="s">
        <v>196</v>
      </c>
      <c r="C191" s="7"/>
      <c r="D191" s="12"/>
      <c r="E191" s="77">
        <f>E192</f>
        <v>80</v>
      </c>
    </row>
    <row r="192" spans="1:5" s="21" customFormat="1" ht="17.25" customHeight="1">
      <c r="A192" s="42" t="s">
        <v>197</v>
      </c>
      <c r="B192" s="7" t="s">
        <v>196</v>
      </c>
      <c r="C192" s="7" t="s">
        <v>127</v>
      </c>
      <c r="D192" s="12"/>
      <c r="E192" s="77">
        <f>E193</f>
        <v>80</v>
      </c>
    </row>
    <row r="193" spans="1:5" s="21" customFormat="1" ht="27.75" customHeight="1">
      <c r="A193" s="42" t="s">
        <v>198</v>
      </c>
      <c r="B193" s="7" t="s">
        <v>196</v>
      </c>
      <c r="C193" s="7" t="s">
        <v>129</v>
      </c>
      <c r="D193" s="12"/>
      <c r="E193" s="77">
        <v>80</v>
      </c>
    </row>
    <row r="194" spans="1:6" s="21" customFormat="1" ht="39" customHeight="1">
      <c r="A194" s="48" t="s">
        <v>139</v>
      </c>
      <c r="B194" s="9" t="s">
        <v>68</v>
      </c>
      <c r="C194" s="9"/>
      <c r="D194" s="35"/>
      <c r="E194" s="78">
        <f>E195</f>
        <v>157.4</v>
      </c>
      <c r="F194" s="66"/>
    </row>
    <row r="195" spans="1:5" s="21" customFormat="1" ht="42.75" customHeight="1">
      <c r="A195" s="41" t="s">
        <v>140</v>
      </c>
      <c r="B195" s="7" t="s">
        <v>175</v>
      </c>
      <c r="C195" s="7"/>
      <c r="D195" s="12"/>
      <c r="E195" s="79">
        <f>E196</f>
        <v>157.4</v>
      </c>
    </row>
    <row r="196" spans="1:5" s="21" customFormat="1" ht="16.5" customHeight="1">
      <c r="A196" s="41" t="s">
        <v>160</v>
      </c>
      <c r="B196" s="7" t="s">
        <v>176</v>
      </c>
      <c r="C196" s="7"/>
      <c r="D196" s="12"/>
      <c r="E196" s="79">
        <f>E197</f>
        <v>157.4</v>
      </c>
    </row>
    <row r="197" spans="1:5" s="21" customFormat="1" ht="13.5" customHeight="1">
      <c r="A197" s="41" t="s">
        <v>14</v>
      </c>
      <c r="B197" s="7" t="s">
        <v>176</v>
      </c>
      <c r="C197" s="7" t="s">
        <v>15</v>
      </c>
      <c r="D197" s="36"/>
      <c r="E197" s="79">
        <f>E198</f>
        <v>157.4</v>
      </c>
    </row>
    <row r="198" spans="1:5" s="21" customFormat="1" ht="41.25" customHeight="1">
      <c r="A198" s="41" t="s">
        <v>115</v>
      </c>
      <c r="B198" s="7" t="s">
        <v>176</v>
      </c>
      <c r="C198" s="7" t="s">
        <v>17</v>
      </c>
      <c r="D198" s="12"/>
      <c r="E198" s="79">
        <f>136.1+21.3</f>
        <v>157.4</v>
      </c>
    </row>
    <row r="199" spans="1:7" s="21" customFormat="1" ht="26.25" customHeight="1">
      <c r="A199" s="48" t="s">
        <v>9</v>
      </c>
      <c r="B199" s="9" t="s">
        <v>69</v>
      </c>
      <c r="C199" s="9"/>
      <c r="D199" s="26">
        <f>D203</f>
        <v>0</v>
      </c>
      <c r="E199" s="76">
        <f>E200+E205+E218+E227</f>
        <v>19095.422200000005</v>
      </c>
      <c r="F199" s="66"/>
      <c r="G199" s="66"/>
    </row>
    <row r="200" spans="1:5" s="21" customFormat="1" ht="28.5" customHeight="1">
      <c r="A200" s="42" t="s">
        <v>168</v>
      </c>
      <c r="B200" s="18" t="s">
        <v>72</v>
      </c>
      <c r="C200" s="7"/>
      <c r="D200" s="20">
        <f>D203</f>
        <v>0</v>
      </c>
      <c r="E200" s="77">
        <f>E201</f>
        <v>400.2</v>
      </c>
    </row>
    <row r="201" spans="1:5" s="21" customFormat="1" ht="26.25">
      <c r="A201" s="62" t="s">
        <v>10</v>
      </c>
      <c r="B201" s="7" t="s">
        <v>73</v>
      </c>
      <c r="C201" s="17"/>
      <c r="D201" s="36">
        <f>D203</f>
        <v>0</v>
      </c>
      <c r="E201" s="79">
        <f>E202</f>
        <v>400.2</v>
      </c>
    </row>
    <row r="202" spans="1:5" s="21" customFormat="1" ht="19.5" customHeight="1">
      <c r="A202" s="41" t="s">
        <v>199</v>
      </c>
      <c r="B202" s="18" t="s">
        <v>74</v>
      </c>
      <c r="C202" s="9"/>
      <c r="D202" s="36"/>
      <c r="E202" s="79">
        <f>E203</f>
        <v>400.2</v>
      </c>
    </row>
    <row r="203" spans="1:5" s="21" customFormat="1" ht="26.25" customHeight="1">
      <c r="A203" s="41" t="s">
        <v>126</v>
      </c>
      <c r="B203" s="18" t="s">
        <v>74</v>
      </c>
      <c r="C203" s="7" t="s">
        <v>127</v>
      </c>
      <c r="D203" s="12"/>
      <c r="E203" s="77">
        <f>E204</f>
        <v>400.2</v>
      </c>
    </row>
    <row r="204" spans="1:5" s="21" customFormat="1" ht="30.75" customHeight="1">
      <c r="A204" s="41" t="s">
        <v>128</v>
      </c>
      <c r="B204" s="18" t="s">
        <v>74</v>
      </c>
      <c r="C204" s="7" t="s">
        <v>129</v>
      </c>
      <c r="D204" s="12"/>
      <c r="E204" s="77">
        <v>400.2</v>
      </c>
    </row>
    <row r="205" spans="1:5" s="21" customFormat="1" ht="25.5" customHeight="1">
      <c r="A205" s="41" t="s">
        <v>169</v>
      </c>
      <c r="B205" s="7" t="s">
        <v>35</v>
      </c>
      <c r="C205" s="7"/>
      <c r="D205" s="20"/>
      <c r="E205" s="77">
        <f>E206+E214</f>
        <v>10956.812720000002</v>
      </c>
    </row>
    <row r="206" spans="1:5" s="21" customFormat="1" ht="28.5" customHeight="1">
      <c r="A206" s="42" t="s">
        <v>11</v>
      </c>
      <c r="B206" s="7" t="s">
        <v>33</v>
      </c>
      <c r="C206" s="7"/>
      <c r="D206" s="36">
        <f>D208</f>
        <v>0</v>
      </c>
      <c r="E206" s="79">
        <f>E207</f>
        <v>10870.812720000002</v>
      </c>
    </row>
    <row r="207" spans="1:5" s="21" customFormat="1" ht="26.25">
      <c r="A207" s="42" t="s">
        <v>158</v>
      </c>
      <c r="B207" s="7" t="s">
        <v>34</v>
      </c>
      <c r="C207" s="7"/>
      <c r="D207" s="36"/>
      <c r="E207" s="79">
        <f>E208+E210+E212</f>
        <v>10870.812720000002</v>
      </c>
    </row>
    <row r="208" spans="1:5" s="21" customFormat="1" ht="53.25" customHeight="1">
      <c r="A208" s="42" t="s">
        <v>30</v>
      </c>
      <c r="B208" s="7" t="s">
        <v>34</v>
      </c>
      <c r="C208" s="7" t="s">
        <v>18</v>
      </c>
      <c r="D208" s="12"/>
      <c r="E208" s="77">
        <f>E209</f>
        <v>8262.41372</v>
      </c>
    </row>
    <row r="209" spans="1:5" s="21" customFormat="1" ht="21" customHeight="1">
      <c r="A209" s="42" t="s">
        <v>31</v>
      </c>
      <c r="B209" s="7" t="s">
        <v>34</v>
      </c>
      <c r="C209" s="7" t="s">
        <v>32</v>
      </c>
      <c r="D209" s="12"/>
      <c r="E209" s="77">
        <f>8197.4+19.97349+6.03199+29.96024+9.048</f>
        <v>8262.41372</v>
      </c>
    </row>
    <row r="210" spans="1:5" s="21" customFormat="1" ht="23.25" customHeight="1">
      <c r="A210" s="41" t="s">
        <v>126</v>
      </c>
      <c r="B210" s="7" t="s">
        <v>34</v>
      </c>
      <c r="C210" s="7" t="s">
        <v>127</v>
      </c>
      <c r="D210" s="12"/>
      <c r="E210" s="77">
        <f>E211</f>
        <v>2018.699</v>
      </c>
    </row>
    <row r="211" spans="1:5" s="21" customFormat="1" ht="27.75" customHeight="1">
      <c r="A211" s="41" t="s">
        <v>128</v>
      </c>
      <c r="B211" s="7" t="s">
        <v>34</v>
      </c>
      <c r="C211" s="7" t="s">
        <v>129</v>
      </c>
      <c r="D211" s="12"/>
      <c r="E211" s="77">
        <f>1759.3+0.63+5.453+3.102+4.154+63.36+182.7</f>
        <v>2018.699</v>
      </c>
    </row>
    <row r="212" spans="1:5" s="21" customFormat="1" ht="16.5" customHeight="1">
      <c r="A212" s="41" t="s">
        <v>14</v>
      </c>
      <c r="B212" s="7" t="s">
        <v>34</v>
      </c>
      <c r="C212" s="7" t="s">
        <v>15</v>
      </c>
      <c r="D212" s="12"/>
      <c r="E212" s="79">
        <f>E213</f>
        <v>589.7</v>
      </c>
    </row>
    <row r="213" spans="1:5" s="21" customFormat="1" ht="15" customHeight="1">
      <c r="A213" s="41" t="s">
        <v>21</v>
      </c>
      <c r="B213" s="7" t="s">
        <v>34</v>
      </c>
      <c r="C213" s="7" t="s">
        <v>22</v>
      </c>
      <c r="D213" s="12"/>
      <c r="E213" s="77">
        <v>589.7</v>
      </c>
    </row>
    <row r="214" spans="1:5" s="21" customFormat="1" ht="32.25" customHeight="1">
      <c r="A214" s="41" t="s">
        <v>254</v>
      </c>
      <c r="B214" s="7" t="s">
        <v>253</v>
      </c>
      <c r="C214" s="7"/>
      <c r="D214" s="12"/>
      <c r="E214" s="77">
        <f>E215</f>
        <v>86</v>
      </c>
    </row>
    <row r="215" spans="1:5" s="21" customFormat="1" ht="32.25" customHeight="1">
      <c r="A215" s="41" t="s">
        <v>158</v>
      </c>
      <c r="B215" s="12" t="s">
        <v>255</v>
      </c>
      <c r="C215" s="7"/>
      <c r="D215" s="12"/>
      <c r="E215" s="77">
        <f>E216</f>
        <v>86</v>
      </c>
    </row>
    <row r="216" spans="1:5" s="21" customFormat="1" ht="24" customHeight="1">
      <c r="A216" s="41" t="s">
        <v>126</v>
      </c>
      <c r="B216" s="12" t="s">
        <v>255</v>
      </c>
      <c r="C216" s="7" t="s">
        <v>127</v>
      </c>
      <c r="D216" s="12"/>
      <c r="E216" s="77">
        <f>E217</f>
        <v>86</v>
      </c>
    </row>
    <row r="217" spans="1:5" s="21" customFormat="1" ht="30" customHeight="1">
      <c r="A217" s="41" t="s">
        <v>128</v>
      </c>
      <c r="B217" s="12" t="s">
        <v>255</v>
      </c>
      <c r="C217" s="7" t="s">
        <v>129</v>
      </c>
      <c r="D217" s="12"/>
      <c r="E217" s="77">
        <v>86</v>
      </c>
    </row>
    <row r="218" spans="1:6" s="21" customFormat="1" ht="27.75" customHeight="1">
      <c r="A218" s="42" t="s">
        <v>200</v>
      </c>
      <c r="B218" s="7" t="s">
        <v>36</v>
      </c>
      <c r="C218" s="7"/>
      <c r="D218" s="12"/>
      <c r="E218" s="77">
        <f>E219</f>
        <v>7619.50948</v>
      </c>
      <c r="F218" s="37"/>
    </row>
    <row r="219" spans="1:5" s="21" customFormat="1" ht="39" customHeight="1">
      <c r="A219" s="42" t="s">
        <v>12</v>
      </c>
      <c r="B219" s="7" t="s">
        <v>37</v>
      </c>
      <c r="C219" s="7"/>
      <c r="D219" s="20">
        <f>D222</f>
        <v>1581000</v>
      </c>
      <c r="E219" s="77">
        <f>E220</f>
        <v>7619.50948</v>
      </c>
    </row>
    <row r="220" spans="1:5" s="21" customFormat="1" ht="28.5" customHeight="1">
      <c r="A220" s="42" t="s">
        <v>158</v>
      </c>
      <c r="B220" s="7" t="s">
        <v>38</v>
      </c>
      <c r="C220" s="7"/>
      <c r="D220" s="36">
        <f>D222</f>
        <v>1581000</v>
      </c>
      <c r="E220" s="79">
        <f>E221+E223+E225</f>
        <v>7619.50948</v>
      </c>
    </row>
    <row r="221" spans="1:8" s="21" customFormat="1" ht="54" customHeight="1">
      <c r="A221" s="42" t="s">
        <v>30</v>
      </c>
      <c r="B221" s="7" t="s">
        <v>38</v>
      </c>
      <c r="C221" s="7" t="s">
        <v>18</v>
      </c>
      <c r="D221" s="36"/>
      <c r="E221" s="79">
        <f>E222</f>
        <v>6433.90548</v>
      </c>
      <c r="H221" s="38"/>
    </row>
    <row r="222" spans="1:5" s="21" customFormat="1" ht="14.25" customHeight="1">
      <c r="A222" s="42" t="s">
        <v>31</v>
      </c>
      <c r="B222" s="7" t="s">
        <v>38</v>
      </c>
      <c r="C222" s="7" t="s">
        <v>32</v>
      </c>
      <c r="D222" s="23">
        <v>1581000</v>
      </c>
      <c r="E222" s="77">
        <f>6407.9+19.97349+6.03199</f>
        <v>6433.90548</v>
      </c>
    </row>
    <row r="223" spans="1:5" s="21" customFormat="1" ht="26.25" customHeight="1">
      <c r="A223" s="41" t="s">
        <v>126</v>
      </c>
      <c r="B223" s="7" t="s">
        <v>38</v>
      </c>
      <c r="C223" s="7" t="s">
        <v>127</v>
      </c>
      <c r="D223" s="23"/>
      <c r="E223" s="77">
        <f>E224</f>
        <v>979.904</v>
      </c>
    </row>
    <row r="224" spans="1:5" s="21" customFormat="1" ht="26.25">
      <c r="A224" s="41" t="s">
        <v>128</v>
      </c>
      <c r="B224" s="7" t="s">
        <v>38</v>
      </c>
      <c r="C224" s="7" t="s">
        <v>129</v>
      </c>
      <c r="D224" s="23"/>
      <c r="E224" s="77">
        <f>895.7+4.204+80</f>
        <v>979.904</v>
      </c>
    </row>
    <row r="225" spans="1:5" s="21" customFormat="1" ht="14.25" customHeight="1">
      <c r="A225" s="41" t="s">
        <v>14</v>
      </c>
      <c r="B225" s="7" t="s">
        <v>38</v>
      </c>
      <c r="C225" s="7" t="s">
        <v>15</v>
      </c>
      <c r="D225" s="12"/>
      <c r="E225" s="77">
        <f>E226</f>
        <v>205.7</v>
      </c>
    </row>
    <row r="226" spans="1:5" s="21" customFormat="1" ht="12.75">
      <c r="A226" s="41" t="s">
        <v>21</v>
      </c>
      <c r="B226" s="7" t="s">
        <v>38</v>
      </c>
      <c r="C226" s="7" t="s">
        <v>22</v>
      </c>
      <c r="D226" s="12"/>
      <c r="E226" s="77">
        <v>205.7</v>
      </c>
    </row>
    <row r="227" spans="1:5" s="21" customFormat="1" ht="26.25" customHeight="1">
      <c r="A227" s="63" t="s">
        <v>170</v>
      </c>
      <c r="B227" s="7" t="s">
        <v>39</v>
      </c>
      <c r="C227" s="7"/>
      <c r="D227" s="12"/>
      <c r="E227" s="77">
        <f>E228</f>
        <v>118.9</v>
      </c>
    </row>
    <row r="228" spans="1:5" s="21" customFormat="1" ht="26.25" customHeight="1">
      <c r="A228" s="41" t="s">
        <v>13</v>
      </c>
      <c r="B228" s="18" t="s">
        <v>40</v>
      </c>
      <c r="C228" s="7"/>
      <c r="D228" s="12"/>
      <c r="E228" s="77">
        <f>E229</f>
        <v>118.9</v>
      </c>
    </row>
    <row r="229" spans="1:5" s="21" customFormat="1" ht="18" customHeight="1">
      <c r="A229" s="41" t="s">
        <v>160</v>
      </c>
      <c r="B229" s="18" t="s">
        <v>41</v>
      </c>
      <c r="C229" s="7"/>
      <c r="D229" s="12"/>
      <c r="E229" s="77">
        <f>E230</f>
        <v>118.9</v>
      </c>
    </row>
    <row r="230" spans="1:5" s="21" customFormat="1" ht="25.5" customHeight="1">
      <c r="A230" s="41" t="s">
        <v>126</v>
      </c>
      <c r="B230" s="18" t="s">
        <v>41</v>
      </c>
      <c r="C230" s="7" t="s">
        <v>127</v>
      </c>
      <c r="D230" s="12"/>
      <c r="E230" s="77">
        <f>E231</f>
        <v>118.9</v>
      </c>
    </row>
    <row r="231" spans="1:5" s="21" customFormat="1" ht="26.25">
      <c r="A231" s="41" t="s">
        <v>128</v>
      </c>
      <c r="B231" s="18" t="s">
        <v>41</v>
      </c>
      <c r="C231" s="7" t="s">
        <v>129</v>
      </c>
      <c r="D231" s="12"/>
      <c r="E231" s="77">
        <v>118.9</v>
      </c>
    </row>
    <row r="232" spans="1:7" s="21" customFormat="1" ht="30.75" customHeight="1">
      <c r="A232" s="47" t="s">
        <v>135</v>
      </c>
      <c r="B232" s="9" t="s">
        <v>42</v>
      </c>
      <c r="C232" s="9"/>
      <c r="D232" s="33">
        <f>D233</f>
        <v>0</v>
      </c>
      <c r="E232" s="76">
        <f>E233+E266</f>
        <v>31364.254</v>
      </c>
      <c r="F232" s="66"/>
      <c r="G232" s="66"/>
    </row>
    <row r="233" spans="1:5" s="21" customFormat="1" ht="25.5" customHeight="1">
      <c r="A233" s="42" t="s">
        <v>171</v>
      </c>
      <c r="B233" s="7" t="s">
        <v>43</v>
      </c>
      <c r="C233" s="7"/>
      <c r="D233" s="34">
        <f>D239</f>
        <v>0</v>
      </c>
      <c r="E233" s="77">
        <f>E234+E241</f>
        <v>31300.254</v>
      </c>
    </row>
    <row r="234" spans="1:5" s="21" customFormat="1" ht="26.25">
      <c r="A234" s="49" t="s">
        <v>136</v>
      </c>
      <c r="B234" s="7" t="s">
        <v>45</v>
      </c>
      <c r="C234" s="7"/>
      <c r="D234" s="34"/>
      <c r="E234" s="77">
        <f>E238+E235</f>
        <v>2845.6000000000004</v>
      </c>
    </row>
    <row r="235" spans="1:5" s="21" customFormat="1" ht="14.25" customHeight="1">
      <c r="A235" s="43" t="s">
        <v>173</v>
      </c>
      <c r="B235" s="7" t="s">
        <v>50</v>
      </c>
      <c r="C235" s="17"/>
      <c r="D235" s="34"/>
      <c r="E235" s="77">
        <f>E236</f>
        <v>359.8</v>
      </c>
    </row>
    <row r="236" spans="1:5" s="21" customFormat="1" ht="39">
      <c r="A236" s="43" t="s">
        <v>44</v>
      </c>
      <c r="B236" s="7" t="s">
        <v>50</v>
      </c>
      <c r="C236" s="17" t="s">
        <v>18</v>
      </c>
      <c r="D236" s="34"/>
      <c r="E236" s="77">
        <f>E237</f>
        <v>359.8</v>
      </c>
    </row>
    <row r="237" spans="1:5" s="21" customFormat="1" ht="12.75">
      <c r="A237" s="43" t="s">
        <v>19</v>
      </c>
      <c r="B237" s="7" t="s">
        <v>50</v>
      </c>
      <c r="C237" s="17" t="s">
        <v>20</v>
      </c>
      <c r="D237" s="34"/>
      <c r="E237" s="77">
        <f>399.8-40</f>
        <v>359.8</v>
      </c>
    </row>
    <row r="238" spans="1:5" s="21" customFormat="1" ht="26.25">
      <c r="A238" s="43" t="s">
        <v>172</v>
      </c>
      <c r="B238" s="7" t="s">
        <v>49</v>
      </c>
      <c r="C238" s="7"/>
      <c r="D238" s="34"/>
      <c r="E238" s="77">
        <f>E239</f>
        <v>2485.8</v>
      </c>
    </row>
    <row r="239" spans="1:5" s="21" customFormat="1" ht="51" customHeight="1">
      <c r="A239" s="43" t="s">
        <v>30</v>
      </c>
      <c r="B239" s="7" t="s">
        <v>49</v>
      </c>
      <c r="C239" s="17" t="s">
        <v>18</v>
      </c>
      <c r="D239" s="23"/>
      <c r="E239" s="77">
        <f>E240</f>
        <v>2485.8</v>
      </c>
    </row>
    <row r="240" spans="1:5" s="21" customFormat="1" ht="24.75" customHeight="1">
      <c r="A240" s="43" t="s">
        <v>19</v>
      </c>
      <c r="B240" s="7" t="s">
        <v>49</v>
      </c>
      <c r="C240" s="17" t="s">
        <v>20</v>
      </c>
      <c r="D240" s="23"/>
      <c r="E240" s="77">
        <v>2485.8</v>
      </c>
    </row>
    <row r="241" spans="1:5" s="21" customFormat="1" ht="26.25">
      <c r="A241" s="49" t="s">
        <v>202</v>
      </c>
      <c r="B241" s="7" t="s">
        <v>51</v>
      </c>
      <c r="C241" s="9"/>
      <c r="D241" s="23"/>
      <c r="E241" s="77">
        <f>E245+E252+E257+E260+E263+E242</f>
        <v>28454.654000000002</v>
      </c>
    </row>
    <row r="242" spans="1:5" s="21" customFormat="1" ht="12.75">
      <c r="A242" s="42" t="s">
        <v>201</v>
      </c>
      <c r="B242" s="7" t="s">
        <v>58</v>
      </c>
      <c r="C242" s="7"/>
      <c r="D242" s="23"/>
      <c r="E242" s="77">
        <f>E243</f>
        <v>2485.8</v>
      </c>
    </row>
    <row r="243" spans="1:5" s="21" customFormat="1" ht="39">
      <c r="A243" s="43" t="s">
        <v>30</v>
      </c>
      <c r="B243" s="7" t="s">
        <v>58</v>
      </c>
      <c r="C243" s="17" t="s">
        <v>18</v>
      </c>
      <c r="D243" s="23"/>
      <c r="E243" s="77">
        <f>E244</f>
        <v>2485.8</v>
      </c>
    </row>
    <row r="244" spans="1:5" s="21" customFormat="1" ht="27.75" customHeight="1">
      <c r="A244" s="43" t="s">
        <v>19</v>
      </c>
      <c r="B244" s="7" t="s">
        <v>58</v>
      </c>
      <c r="C244" s="17" t="s">
        <v>20</v>
      </c>
      <c r="D244" s="23"/>
      <c r="E244" s="77">
        <v>2485.8</v>
      </c>
    </row>
    <row r="245" spans="1:5" s="21" customFormat="1" ht="12.75">
      <c r="A245" s="49" t="s">
        <v>173</v>
      </c>
      <c r="B245" s="7" t="s">
        <v>52</v>
      </c>
      <c r="C245" s="7"/>
      <c r="D245" s="23"/>
      <c r="E245" s="77">
        <f>E246+E248+E250</f>
        <v>23878.654000000002</v>
      </c>
    </row>
    <row r="246" spans="1:5" s="21" customFormat="1" ht="52.5" customHeight="1">
      <c r="A246" s="43" t="s">
        <v>30</v>
      </c>
      <c r="B246" s="7" t="s">
        <v>52</v>
      </c>
      <c r="C246" s="17" t="s">
        <v>18</v>
      </c>
      <c r="D246" s="23"/>
      <c r="E246" s="77">
        <f>E247</f>
        <v>23478.2</v>
      </c>
    </row>
    <row r="247" spans="1:5" s="21" customFormat="1" ht="27.75" customHeight="1">
      <c r="A247" s="43" t="s">
        <v>19</v>
      </c>
      <c r="B247" s="7" t="s">
        <v>52</v>
      </c>
      <c r="C247" s="17" t="s">
        <v>20</v>
      </c>
      <c r="D247" s="23"/>
      <c r="E247" s="77">
        <f>23818.2-340</f>
        <v>23478.2</v>
      </c>
    </row>
    <row r="248" spans="1:5" s="21" customFormat="1" ht="26.25" customHeight="1">
      <c r="A248" s="41" t="s">
        <v>126</v>
      </c>
      <c r="B248" s="7" t="s">
        <v>52</v>
      </c>
      <c r="C248" s="7" t="s">
        <v>127</v>
      </c>
      <c r="D248" s="23"/>
      <c r="E248" s="77">
        <f>E249</f>
        <v>364.254</v>
      </c>
    </row>
    <row r="249" spans="1:5" s="21" customFormat="1" ht="26.25">
      <c r="A249" s="41" t="s">
        <v>128</v>
      </c>
      <c r="B249" s="7" t="s">
        <v>52</v>
      </c>
      <c r="C249" s="7" t="s">
        <v>129</v>
      </c>
      <c r="D249" s="23"/>
      <c r="E249" s="77">
        <f>250.7+4.936+108.618</f>
        <v>364.254</v>
      </c>
    </row>
    <row r="250" spans="1:5" s="21" customFormat="1" ht="12.75">
      <c r="A250" s="41" t="s">
        <v>14</v>
      </c>
      <c r="B250" s="7" t="s">
        <v>52</v>
      </c>
      <c r="C250" s="17" t="s">
        <v>15</v>
      </c>
      <c r="D250" s="23"/>
      <c r="E250" s="77">
        <f>E251</f>
        <v>36.2</v>
      </c>
    </row>
    <row r="251" spans="1:5" s="21" customFormat="1" ht="12.75">
      <c r="A251" s="41" t="s">
        <v>21</v>
      </c>
      <c r="B251" s="7" t="s">
        <v>52</v>
      </c>
      <c r="C251" s="17" t="s">
        <v>22</v>
      </c>
      <c r="D251" s="12"/>
      <c r="E251" s="77">
        <v>36.2</v>
      </c>
    </row>
    <row r="252" spans="1:5" s="21" customFormat="1" ht="14.25" customHeight="1">
      <c r="A252" s="41" t="s">
        <v>174</v>
      </c>
      <c r="B252" s="7" t="s">
        <v>53</v>
      </c>
      <c r="C252" s="7"/>
      <c r="D252" s="12"/>
      <c r="E252" s="77">
        <f>E253+E255</f>
        <v>1444</v>
      </c>
    </row>
    <row r="253" spans="1:5" s="21" customFormat="1" ht="27.75" customHeight="1">
      <c r="A253" s="41" t="s">
        <v>126</v>
      </c>
      <c r="B253" s="18" t="s">
        <v>53</v>
      </c>
      <c r="C253" s="7" t="s">
        <v>127</v>
      </c>
      <c r="D253" s="33" t="e">
        <f>#REF!</f>
        <v>#REF!</v>
      </c>
      <c r="E253" s="77">
        <f>E254</f>
        <v>199.9</v>
      </c>
    </row>
    <row r="254" spans="1:5" s="21" customFormat="1" ht="24.75" customHeight="1">
      <c r="A254" s="41" t="s">
        <v>128</v>
      </c>
      <c r="B254" s="7" t="s">
        <v>53</v>
      </c>
      <c r="C254" s="7" t="s">
        <v>129</v>
      </c>
      <c r="D254" s="34"/>
      <c r="E254" s="77">
        <v>199.9</v>
      </c>
    </row>
    <row r="255" spans="1:5" s="21" customFormat="1" ht="15" customHeight="1">
      <c r="A255" s="41" t="s">
        <v>23</v>
      </c>
      <c r="B255" s="7" t="s">
        <v>53</v>
      </c>
      <c r="C255" s="19">
        <v>300</v>
      </c>
      <c r="D255" s="34"/>
      <c r="E255" s="77">
        <f>E256</f>
        <v>1244.1</v>
      </c>
    </row>
    <row r="256" spans="1:5" s="21" customFormat="1" ht="25.5" customHeight="1">
      <c r="A256" s="41" t="s">
        <v>24</v>
      </c>
      <c r="B256" s="18" t="s">
        <v>53</v>
      </c>
      <c r="C256" s="19">
        <v>320</v>
      </c>
      <c r="D256" s="34"/>
      <c r="E256" s="77">
        <v>1244.1</v>
      </c>
    </row>
    <row r="257" spans="1:5" s="21" customFormat="1" ht="26.25" customHeight="1">
      <c r="A257" s="42" t="s">
        <v>203</v>
      </c>
      <c r="B257" s="18" t="s">
        <v>54</v>
      </c>
      <c r="C257" s="7"/>
      <c r="D257" s="34"/>
      <c r="E257" s="77">
        <f>E258</f>
        <v>466.4</v>
      </c>
    </row>
    <row r="258" spans="1:5" s="21" customFormat="1" ht="25.5" customHeight="1">
      <c r="A258" s="43" t="s">
        <v>224</v>
      </c>
      <c r="B258" s="7" t="s">
        <v>54</v>
      </c>
      <c r="C258" s="17" t="s">
        <v>18</v>
      </c>
      <c r="D258" s="23"/>
      <c r="E258" s="77">
        <f>E259</f>
        <v>466.4</v>
      </c>
    </row>
    <row r="259" spans="1:5" s="21" customFormat="1" ht="26.25" customHeight="1">
      <c r="A259" s="43" t="s">
        <v>19</v>
      </c>
      <c r="B259" s="7" t="s">
        <v>54</v>
      </c>
      <c r="C259" s="17" t="s">
        <v>20</v>
      </c>
      <c r="D259" s="23"/>
      <c r="E259" s="77">
        <v>466.4</v>
      </c>
    </row>
    <row r="260" spans="1:5" s="21" customFormat="1" ht="37.5" customHeight="1">
      <c r="A260" s="43" t="s">
        <v>204</v>
      </c>
      <c r="B260" s="7" t="s">
        <v>55</v>
      </c>
      <c r="C260" s="7"/>
      <c r="D260" s="23"/>
      <c r="E260" s="77">
        <f>E261</f>
        <v>138</v>
      </c>
    </row>
    <row r="261" spans="1:5" s="21" customFormat="1" ht="12" customHeight="1">
      <c r="A261" s="41" t="s">
        <v>126</v>
      </c>
      <c r="B261" s="7" t="s">
        <v>55</v>
      </c>
      <c r="C261" s="7" t="s">
        <v>127</v>
      </c>
      <c r="D261" s="23"/>
      <c r="E261" s="77">
        <f>E262</f>
        <v>138</v>
      </c>
    </row>
    <row r="262" spans="1:5" s="21" customFormat="1" ht="27" customHeight="1">
      <c r="A262" s="41" t="s">
        <v>128</v>
      </c>
      <c r="B262" s="7" t="s">
        <v>55</v>
      </c>
      <c r="C262" s="7" t="s">
        <v>129</v>
      </c>
      <c r="D262" s="23"/>
      <c r="E262" s="77">
        <f>134+4</f>
        <v>138</v>
      </c>
    </row>
    <row r="263" spans="1:5" s="21" customFormat="1" ht="51" customHeight="1">
      <c r="A263" s="43" t="s">
        <v>205</v>
      </c>
      <c r="B263" s="7" t="s">
        <v>56</v>
      </c>
      <c r="C263" s="7"/>
      <c r="D263" s="12"/>
      <c r="E263" s="77">
        <f>E264</f>
        <v>41.8</v>
      </c>
    </row>
    <row r="264" spans="1:6" s="21" customFormat="1" ht="27" customHeight="1">
      <c r="A264" s="41" t="s">
        <v>126</v>
      </c>
      <c r="B264" s="7" t="s">
        <v>56</v>
      </c>
      <c r="C264" s="7" t="s">
        <v>127</v>
      </c>
      <c r="D264" s="12"/>
      <c r="E264" s="77">
        <f>E265</f>
        <v>41.8</v>
      </c>
      <c r="F264" s="24"/>
    </row>
    <row r="265" spans="1:5" s="21" customFormat="1" ht="27.75" customHeight="1">
      <c r="A265" s="41" t="s">
        <v>128</v>
      </c>
      <c r="B265" s="7" t="s">
        <v>56</v>
      </c>
      <c r="C265" s="7" t="s">
        <v>129</v>
      </c>
      <c r="D265" s="12"/>
      <c r="E265" s="77">
        <f>42-0.2</f>
        <v>41.8</v>
      </c>
    </row>
    <row r="266" spans="1:5" s="21" customFormat="1" ht="26.25" customHeight="1">
      <c r="A266" s="41" t="s">
        <v>217</v>
      </c>
      <c r="B266" s="7" t="s">
        <v>57</v>
      </c>
      <c r="C266" s="7"/>
      <c r="D266" s="23"/>
      <c r="E266" s="77">
        <f>E267</f>
        <v>64</v>
      </c>
    </row>
    <row r="267" spans="1:5" s="21" customFormat="1" ht="27.75" customHeight="1">
      <c r="A267" s="41" t="s">
        <v>218</v>
      </c>
      <c r="B267" s="7" t="s">
        <v>137</v>
      </c>
      <c r="C267" s="7"/>
      <c r="D267" s="23"/>
      <c r="E267" s="77">
        <f>E268</f>
        <v>64</v>
      </c>
    </row>
    <row r="268" spans="1:5" s="21" customFormat="1" ht="22.5" customHeight="1">
      <c r="A268" s="41" t="s">
        <v>173</v>
      </c>
      <c r="B268" s="7" t="s">
        <v>138</v>
      </c>
      <c r="C268" s="7"/>
      <c r="D268" s="23"/>
      <c r="E268" s="77">
        <f>E269</f>
        <v>64</v>
      </c>
    </row>
    <row r="269" spans="1:5" s="21" customFormat="1" ht="27" customHeight="1">
      <c r="A269" s="41" t="s">
        <v>126</v>
      </c>
      <c r="B269" s="7" t="s">
        <v>138</v>
      </c>
      <c r="C269" s="7" t="s">
        <v>127</v>
      </c>
      <c r="D269" s="23"/>
      <c r="E269" s="77">
        <f>E270</f>
        <v>64</v>
      </c>
    </row>
    <row r="270" spans="1:5" s="21" customFormat="1" ht="33.75" customHeight="1">
      <c r="A270" s="41" t="s">
        <v>128</v>
      </c>
      <c r="B270" s="7" t="s">
        <v>138</v>
      </c>
      <c r="C270" s="7" t="s">
        <v>129</v>
      </c>
      <c r="D270" s="23"/>
      <c r="E270" s="77">
        <v>64</v>
      </c>
    </row>
    <row r="271" spans="1:5" s="21" customFormat="1" ht="17.25" customHeight="1">
      <c r="A271" s="64"/>
      <c r="B271" s="7"/>
      <c r="C271" s="69"/>
      <c r="D271" s="69"/>
      <c r="E271" s="80">
        <f>E42+E59+E85+E119+E139+E169+E194+E199+E232+E12+E29+E74</f>
        <v>210604.54526000004</v>
      </c>
    </row>
    <row r="272" spans="1:6" s="56" customFormat="1" ht="19.5" customHeight="1">
      <c r="A272" s="54"/>
      <c r="B272" s="55"/>
      <c r="E272" s="81"/>
      <c r="F272" s="84"/>
    </row>
    <row r="273" spans="1:6" s="56" customFormat="1" ht="12.75">
      <c r="A273" s="54"/>
      <c r="B273" s="57"/>
      <c r="E273" s="85">
        <v>174560.3</v>
      </c>
      <c r="F273" s="84"/>
    </row>
    <row r="274" spans="1:2" ht="12.75">
      <c r="A274" s="50"/>
      <c r="B274" s="70"/>
    </row>
    <row r="275" spans="1:5" ht="12.75">
      <c r="A275" s="50"/>
      <c r="B275" s="70"/>
      <c r="E275" s="90">
        <f>E273-E271</f>
        <v>-36044.245260000054</v>
      </c>
    </row>
    <row r="276" spans="1:2" ht="12.75">
      <c r="A276" s="50"/>
      <c r="B276" s="70"/>
    </row>
    <row r="277" spans="1:2" ht="12.75">
      <c r="A277" s="50"/>
      <c r="B277" s="70"/>
    </row>
    <row r="278" spans="1:2" ht="12.75">
      <c r="A278" s="50"/>
      <c r="B278" s="70"/>
    </row>
    <row r="279" spans="1:2" ht="12.75">
      <c r="A279" s="50"/>
      <c r="B279" s="70"/>
    </row>
    <row r="280" spans="1:2" ht="12.75">
      <c r="A280" s="50"/>
      <c r="B280" s="70"/>
    </row>
    <row r="281" spans="1:2" ht="12.75">
      <c r="A281" s="50"/>
      <c r="B281" s="70"/>
    </row>
    <row r="282" spans="1:2" ht="12.75">
      <c r="A282" s="50"/>
      <c r="B282" s="70"/>
    </row>
    <row r="283" spans="1:2" ht="12.75">
      <c r="A283" s="50"/>
      <c r="B283" s="70"/>
    </row>
    <row r="284" spans="1:2" ht="12.75">
      <c r="A284" s="50"/>
      <c r="B284" s="70"/>
    </row>
    <row r="285" spans="1:2" ht="12.75">
      <c r="A285" s="50"/>
      <c r="B285" s="70"/>
    </row>
    <row r="286" spans="1:2" ht="12.75">
      <c r="A286" s="50"/>
      <c r="B286" s="70"/>
    </row>
    <row r="287" spans="1:2" ht="12.75">
      <c r="A287" s="50"/>
      <c r="B287" s="70"/>
    </row>
    <row r="288" spans="1:2" ht="12.75">
      <c r="A288" s="50"/>
      <c r="B288" s="70"/>
    </row>
    <row r="289" spans="1:2" ht="12.75">
      <c r="A289" s="50"/>
      <c r="B289" s="70"/>
    </row>
    <row r="290" spans="1:2" ht="12.75">
      <c r="A290" s="50"/>
      <c r="B290" s="70"/>
    </row>
    <row r="291" ht="12.75">
      <c r="A291" s="50"/>
    </row>
    <row r="398" spans="1:5" ht="12.75">
      <c r="A398" s="51"/>
      <c r="C398" s="8"/>
      <c r="D398" s="8"/>
      <c r="E398" s="73"/>
    </row>
    <row r="399" spans="1:5" ht="12.75">
      <c r="A399" s="51"/>
      <c r="B399" s="8"/>
      <c r="C399" s="8"/>
      <c r="D399" s="8"/>
      <c r="E399" s="73"/>
    </row>
    <row r="400" spans="1:5" ht="12.75">
      <c r="A400" s="51"/>
      <c r="B400" s="8"/>
      <c r="C400" s="8"/>
      <c r="D400" s="8"/>
      <c r="E400" s="82"/>
    </row>
    <row r="401" spans="1:5" ht="12.75">
      <c r="A401" s="51"/>
      <c r="B401" s="8"/>
      <c r="C401" s="8"/>
      <c r="D401" s="8"/>
      <c r="E401" s="73"/>
    </row>
    <row r="402" spans="1:5" ht="12.75">
      <c r="A402" s="51"/>
      <c r="B402" s="8"/>
      <c r="C402" s="8"/>
      <c r="D402" s="8"/>
      <c r="E402" s="73"/>
    </row>
    <row r="403" spans="1:5" ht="12.75">
      <c r="A403" s="51"/>
      <c r="B403" s="8"/>
      <c r="C403" s="8"/>
      <c r="D403" s="8"/>
      <c r="E403" s="73"/>
    </row>
    <row r="404" spans="1:5" ht="12.75">
      <c r="A404" s="51"/>
      <c r="B404" s="8"/>
      <c r="C404" s="8"/>
      <c r="D404" s="8"/>
      <c r="E404" s="73"/>
    </row>
    <row r="405" spans="1:5" ht="12.75">
      <c r="A405" s="51"/>
      <c r="B405" s="8"/>
      <c r="C405" s="8"/>
      <c r="D405" s="8"/>
      <c r="E405" s="73"/>
    </row>
    <row r="406" spans="1:5" ht="12.75">
      <c r="A406" s="51"/>
      <c r="B406" s="8"/>
      <c r="C406" s="8"/>
      <c r="D406" s="8"/>
      <c r="E406" s="73"/>
    </row>
    <row r="407" spans="1:5" ht="12.75">
      <c r="A407" s="51"/>
      <c r="B407" s="8"/>
      <c r="C407" s="8"/>
      <c r="D407" s="8"/>
      <c r="E407" s="73"/>
    </row>
    <row r="408" spans="1:5" ht="12.75">
      <c r="A408" s="51"/>
      <c r="B408" s="8"/>
      <c r="C408" s="8"/>
      <c r="D408" s="8"/>
      <c r="E408" s="73"/>
    </row>
    <row r="409" spans="1:5" ht="12.75">
      <c r="A409" s="51"/>
      <c r="B409" s="8"/>
      <c r="C409" s="8"/>
      <c r="D409" s="8"/>
      <c r="E409" s="73"/>
    </row>
    <row r="410" spans="1:5" ht="12.75">
      <c r="A410" s="51"/>
      <c r="B410" s="8"/>
      <c r="C410" s="8"/>
      <c r="D410" s="8"/>
      <c r="E410" s="73"/>
    </row>
    <row r="411" spans="1:5" ht="12.75">
      <c r="A411" s="51"/>
      <c r="B411" s="8"/>
      <c r="C411" s="8"/>
      <c r="D411" s="8"/>
      <c r="E411" s="73"/>
    </row>
    <row r="412" spans="1:5" ht="12.75">
      <c r="A412" s="51"/>
      <c r="B412" s="8"/>
      <c r="C412" s="8"/>
      <c r="D412" s="8"/>
      <c r="E412" s="73"/>
    </row>
    <row r="413" spans="1:5" ht="12.75">
      <c r="A413" s="51"/>
      <c r="B413" s="8"/>
      <c r="C413" s="8"/>
      <c r="D413" s="8"/>
      <c r="E413" s="73"/>
    </row>
    <row r="414" spans="1:5" ht="12.75">
      <c r="A414" s="51"/>
      <c r="B414" s="8"/>
      <c r="C414" s="8"/>
      <c r="D414" s="8"/>
      <c r="E414" s="73"/>
    </row>
    <row r="415" spans="1:5" ht="12.75">
      <c r="A415" s="51"/>
      <c r="B415" s="8"/>
      <c r="C415" s="8"/>
      <c r="D415" s="8"/>
      <c r="E415" s="73"/>
    </row>
    <row r="416" spans="1:5" ht="12.75">
      <c r="A416" s="51"/>
      <c r="B416" s="8"/>
      <c r="C416" s="8"/>
      <c r="D416" s="8"/>
      <c r="E416" s="73"/>
    </row>
    <row r="417" spans="1:5" ht="12.75">
      <c r="A417" s="51"/>
      <c r="B417" s="8"/>
      <c r="C417" s="8"/>
      <c r="D417" s="8"/>
      <c r="E417" s="73"/>
    </row>
    <row r="418" spans="1:5" ht="12.75">
      <c r="A418" s="51"/>
      <c r="B418" s="8"/>
      <c r="C418" s="8"/>
      <c r="D418" s="8"/>
      <c r="E418" s="73"/>
    </row>
    <row r="419" spans="1:5" ht="12.75">
      <c r="A419" s="51"/>
      <c r="B419" s="8"/>
      <c r="C419" s="8"/>
      <c r="D419" s="8"/>
      <c r="E419" s="73"/>
    </row>
    <row r="420" spans="1:5" ht="12.75">
      <c r="A420" s="51"/>
      <c r="B420" s="8"/>
      <c r="C420" s="8"/>
      <c r="D420" s="8"/>
      <c r="E420" s="73"/>
    </row>
    <row r="421" spans="1:5" ht="12.75">
      <c r="A421" s="51"/>
      <c r="B421" s="8"/>
      <c r="C421" s="8"/>
      <c r="D421" s="8"/>
      <c r="E421" s="73"/>
    </row>
    <row r="422" spans="1:5" ht="12.75">
      <c r="A422" s="51"/>
      <c r="B422" s="8"/>
      <c r="C422" s="8"/>
      <c r="D422" s="8"/>
      <c r="E422" s="73"/>
    </row>
    <row r="423" spans="1:5" ht="12.75">
      <c r="A423" s="51"/>
      <c r="B423" s="8"/>
      <c r="C423" s="8"/>
      <c r="D423" s="8"/>
      <c r="E423" s="73"/>
    </row>
    <row r="424" spans="1:5" ht="12.75">
      <c r="A424" s="51"/>
      <c r="B424" s="8"/>
      <c r="C424" s="8"/>
      <c r="D424" s="8"/>
      <c r="E424" s="73"/>
    </row>
    <row r="425" spans="1:5" ht="12.75">
      <c r="A425" s="51"/>
      <c r="B425" s="8"/>
      <c r="C425" s="8"/>
      <c r="D425" s="8"/>
      <c r="E425" s="73"/>
    </row>
    <row r="426" spans="1:5" ht="12.75">
      <c r="A426" s="51"/>
      <c r="B426" s="8"/>
      <c r="C426" s="8"/>
      <c r="D426" s="8"/>
      <c r="E426" s="73"/>
    </row>
    <row r="427" spans="1:5" ht="12.75">
      <c r="A427" s="51"/>
      <c r="B427" s="8"/>
      <c r="C427" s="8"/>
      <c r="D427" s="8"/>
      <c r="E427" s="73"/>
    </row>
    <row r="428" spans="1:5" ht="12.75">
      <c r="A428" s="51"/>
      <c r="B428" s="8"/>
      <c r="C428" s="8"/>
      <c r="D428" s="8"/>
      <c r="E428" s="73"/>
    </row>
    <row r="429" spans="1:5" ht="12.75">
      <c r="A429" s="51"/>
      <c r="B429" s="8"/>
      <c r="C429" s="8"/>
      <c r="D429" s="8"/>
      <c r="E429" s="73"/>
    </row>
    <row r="430" spans="1:5" ht="12.75">
      <c r="A430" s="51"/>
      <c r="B430" s="8"/>
      <c r="C430" s="8"/>
      <c r="D430" s="8"/>
      <c r="E430" s="73"/>
    </row>
    <row r="431" spans="1:5" ht="12.75">
      <c r="A431" s="51"/>
      <c r="B431" s="8"/>
      <c r="C431" s="8"/>
      <c r="D431" s="8"/>
      <c r="E431" s="73"/>
    </row>
    <row r="432" spans="1:5" ht="12.75">
      <c r="A432" s="51"/>
      <c r="B432" s="8"/>
      <c r="C432" s="8"/>
      <c r="D432" s="8"/>
      <c r="E432" s="73"/>
    </row>
    <row r="433" spans="1:5" ht="12.75">
      <c r="A433" s="51"/>
      <c r="B433" s="8"/>
      <c r="C433" s="8"/>
      <c r="D433" s="8"/>
      <c r="E433" s="73"/>
    </row>
    <row r="434" spans="1:5" ht="12.75">
      <c r="A434" s="51"/>
      <c r="B434" s="8"/>
      <c r="C434" s="8"/>
      <c r="D434" s="8"/>
      <c r="E434" s="73"/>
    </row>
    <row r="435" spans="1:5" ht="12.75">
      <c r="A435" s="51"/>
      <c r="B435" s="8"/>
      <c r="C435" s="8"/>
      <c r="D435" s="8"/>
      <c r="E435" s="73"/>
    </row>
    <row r="436" spans="1:5" ht="12.75">
      <c r="A436" s="51"/>
      <c r="B436" s="8"/>
      <c r="C436" s="8"/>
      <c r="D436" s="8"/>
      <c r="E436" s="73"/>
    </row>
    <row r="437" spans="1:5" ht="12.75">
      <c r="A437" s="51"/>
      <c r="B437" s="8"/>
      <c r="C437" s="8"/>
      <c r="D437" s="8"/>
      <c r="E437" s="73"/>
    </row>
    <row r="438" spans="1:5" ht="12.75">
      <c r="A438" s="51"/>
      <c r="B438" s="8"/>
      <c r="C438" s="8"/>
      <c r="D438" s="8"/>
      <c r="E438" s="73"/>
    </row>
    <row r="439" spans="1:5" ht="12.75">
      <c r="A439" s="51"/>
      <c r="B439" s="8"/>
      <c r="C439" s="8"/>
      <c r="D439" s="8"/>
      <c r="E439" s="73"/>
    </row>
    <row r="440" spans="1:5" ht="12.75">
      <c r="A440" s="51"/>
      <c r="B440" s="8"/>
      <c r="C440" s="8"/>
      <c r="D440" s="8"/>
      <c r="E440" s="73"/>
    </row>
    <row r="441" spans="1:5" ht="12.75">
      <c r="A441" s="51"/>
      <c r="B441" s="8"/>
      <c r="C441" s="8"/>
      <c r="D441" s="8"/>
      <c r="E441" s="73"/>
    </row>
    <row r="442" spans="1:5" ht="12.75">
      <c r="A442" s="51"/>
      <c r="B442" s="8"/>
      <c r="C442" s="8"/>
      <c r="D442" s="8"/>
      <c r="E442" s="73"/>
    </row>
    <row r="443" spans="1:5" ht="12.75">
      <c r="A443" s="51"/>
      <c r="B443" s="8"/>
      <c r="C443" s="8"/>
      <c r="D443" s="8"/>
      <c r="E443" s="73"/>
    </row>
    <row r="444" spans="1:5" ht="12.75">
      <c r="A444" s="51"/>
      <c r="B444" s="8"/>
      <c r="C444" s="8"/>
      <c r="D444" s="8"/>
      <c r="E444" s="73"/>
    </row>
    <row r="445" spans="1:5" ht="12.75">
      <c r="A445" s="51"/>
      <c r="B445" s="8"/>
      <c r="C445" s="8"/>
      <c r="D445" s="8"/>
      <c r="E445" s="73"/>
    </row>
    <row r="446" spans="1:5" ht="12.75">
      <c r="A446" s="51"/>
      <c r="B446" s="8"/>
      <c r="C446" s="8"/>
      <c r="D446" s="8"/>
      <c r="E446" s="73"/>
    </row>
    <row r="447" spans="1:5" ht="12.75">
      <c r="A447" s="51"/>
      <c r="B447" s="8"/>
      <c r="C447" s="8"/>
      <c r="D447" s="8"/>
      <c r="E447" s="73"/>
    </row>
    <row r="448" spans="1:5" ht="12.75">
      <c r="A448" s="51"/>
      <c r="B448" s="8"/>
      <c r="C448" s="8"/>
      <c r="D448" s="8"/>
      <c r="E448" s="73"/>
    </row>
    <row r="449" spans="1:5" ht="12.75">
      <c r="A449" s="51"/>
      <c r="B449" s="8"/>
      <c r="C449" s="8"/>
      <c r="D449" s="8"/>
      <c r="E449" s="73"/>
    </row>
    <row r="450" spans="1:5" ht="12.75">
      <c r="A450" s="51"/>
      <c r="B450" s="8"/>
      <c r="C450" s="8"/>
      <c r="D450" s="8"/>
      <c r="E450" s="73"/>
    </row>
    <row r="451" spans="1:5" ht="12.75">
      <c r="A451" s="51"/>
      <c r="B451" s="8"/>
      <c r="C451" s="8"/>
      <c r="D451" s="8"/>
      <c r="E451" s="73"/>
    </row>
    <row r="452" spans="1:5" ht="12.75">
      <c r="A452" s="51"/>
      <c r="B452" s="8"/>
      <c r="C452" s="8"/>
      <c r="D452" s="8"/>
      <c r="E452" s="73"/>
    </row>
    <row r="453" spans="1:5" ht="12.75">
      <c r="A453" s="51"/>
      <c r="B453" s="8"/>
      <c r="C453" s="8"/>
      <c r="D453" s="8"/>
      <c r="E453" s="73"/>
    </row>
    <row r="454" spans="1:5" ht="12.75">
      <c r="A454" s="51"/>
      <c r="B454" s="8"/>
      <c r="C454" s="8"/>
      <c r="D454" s="8"/>
      <c r="E454" s="73"/>
    </row>
    <row r="455" spans="1:5" ht="12.75">
      <c r="A455" s="51"/>
      <c r="B455" s="8"/>
      <c r="C455" s="8"/>
      <c r="D455" s="8"/>
      <c r="E455" s="73"/>
    </row>
    <row r="456" spans="1:5" ht="12.75">
      <c r="A456" s="51"/>
      <c r="B456" s="8"/>
      <c r="C456" s="8"/>
      <c r="D456" s="8"/>
      <c r="E456" s="73"/>
    </row>
    <row r="457" spans="1:5" ht="12.75">
      <c r="A457" s="51"/>
      <c r="B457" s="8"/>
      <c r="C457" s="8"/>
      <c r="D457" s="8"/>
      <c r="E457" s="73"/>
    </row>
    <row r="458" spans="1:5" ht="12.75">
      <c r="A458" s="51"/>
      <c r="B458" s="8"/>
      <c r="C458" s="8"/>
      <c r="D458" s="8"/>
      <c r="E458" s="73"/>
    </row>
    <row r="459" spans="1:5" ht="12.75">
      <c r="A459" s="51"/>
      <c r="B459" s="8"/>
      <c r="C459" s="8"/>
      <c r="D459" s="8"/>
      <c r="E459" s="73"/>
    </row>
    <row r="460" spans="1:5" ht="12.75">
      <c r="A460" s="51"/>
      <c r="B460" s="8"/>
      <c r="C460" s="8"/>
      <c r="D460" s="8"/>
      <c r="E460" s="73"/>
    </row>
    <row r="461" spans="1:5" ht="12.75">
      <c r="A461" s="51"/>
      <c r="B461" s="8"/>
      <c r="C461" s="8"/>
      <c r="D461" s="8"/>
      <c r="E461" s="73"/>
    </row>
    <row r="462" spans="1:5" ht="12.75">
      <c r="A462" s="51"/>
      <c r="B462" s="8"/>
      <c r="C462" s="8"/>
      <c r="D462" s="8"/>
      <c r="E462" s="73"/>
    </row>
    <row r="463" spans="1:5" ht="12.75">
      <c r="A463" s="51"/>
      <c r="B463" s="8"/>
      <c r="C463" s="8"/>
      <c r="D463" s="8"/>
      <c r="E463" s="73"/>
    </row>
    <row r="464" spans="1:5" ht="12.75">
      <c r="A464" s="51"/>
      <c r="B464" s="8"/>
      <c r="C464" s="8"/>
      <c r="D464" s="8"/>
      <c r="E464" s="73"/>
    </row>
    <row r="465" spans="1:5" ht="12.75">
      <c r="A465" s="51"/>
      <c r="B465" s="8"/>
      <c r="C465" s="8"/>
      <c r="D465" s="8"/>
      <c r="E465" s="73"/>
    </row>
    <row r="466" spans="1:5" ht="12.75">
      <c r="A466" s="51"/>
      <c r="B466" s="8"/>
      <c r="C466" s="8"/>
      <c r="D466" s="8"/>
      <c r="E466" s="73"/>
    </row>
    <row r="467" spans="1:5" ht="12.75">
      <c r="A467" s="51"/>
      <c r="B467" s="8"/>
      <c r="C467" s="8"/>
      <c r="D467" s="8"/>
      <c r="E467" s="73"/>
    </row>
    <row r="468" spans="1:5" ht="12.75">
      <c r="A468" s="51"/>
      <c r="B468" s="8"/>
      <c r="C468" s="8"/>
      <c r="D468" s="8"/>
      <c r="E468" s="73"/>
    </row>
    <row r="469" spans="1:5" ht="12.75">
      <c r="A469" s="51"/>
      <c r="B469" s="8"/>
      <c r="C469" s="8"/>
      <c r="D469" s="8"/>
      <c r="E469" s="73"/>
    </row>
    <row r="470" spans="1:5" ht="12.75">
      <c r="A470" s="51"/>
      <c r="B470" s="8"/>
      <c r="C470" s="8"/>
      <c r="D470" s="8"/>
      <c r="E470" s="73"/>
    </row>
    <row r="471" spans="1:5" ht="12.75">
      <c r="A471" s="51"/>
      <c r="B471" s="8"/>
      <c r="C471" s="8"/>
      <c r="D471" s="8"/>
      <c r="E471" s="73"/>
    </row>
    <row r="472" spans="1:5" ht="12.75">
      <c r="A472" s="51"/>
      <c r="B472" s="8"/>
      <c r="C472" s="8"/>
      <c r="D472" s="8"/>
      <c r="E472" s="73"/>
    </row>
    <row r="473" spans="1:5" ht="12.75">
      <c r="A473" s="51"/>
      <c r="B473" s="8"/>
      <c r="C473" s="8"/>
      <c r="D473" s="8"/>
      <c r="E473" s="73"/>
    </row>
    <row r="474" spans="1:5" ht="12.75">
      <c r="A474" s="51"/>
      <c r="B474" s="8"/>
      <c r="C474" s="8"/>
      <c r="D474" s="8"/>
      <c r="E474" s="73"/>
    </row>
    <row r="475" spans="1:5" ht="12.75">
      <c r="A475" s="51"/>
      <c r="B475" s="8"/>
      <c r="C475" s="8"/>
      <c r="D475" s="8"/>
      <c r="E475" s="73"/>
    </row>
    <row r="476" spans="1:5" ht="12.75">
      <c r="A476" s="51"/>
      <c r="B476" s="8"/>
      <c r="C476" s="8"/>
      <c r="D476" s="8"/>
      <c r="E476" s="73"/>
    </row>
    <row r="477" spans="1:5" ht="12.75">
      <c r="A477" s="51"/>
      <c r="B477" s="8"/>
      <c r="C477" s="8"/>
      <c r="D477" s="8"/>
      <c r="E477" s="73"/>
    </row>
    <row r="478" spans="1:5" ht="12.75">
      <c r="A478" s="51"/>
      <c r="B478" s="8"/>
      <c r="C478" s="8"/>
      <c r="D478" s="8"/>
      <c r="E478" s="73"/>
    </row>
    <row r="479" spans="1:5" ht="12.75">
      <c r="A479" s="51"/>
      <c r="B479" s="8"/>
      <c r="C479" s="8"/>
      <c r="D479" s="8"/>
      <c r="E479" s="73"/>
    </row>
    <row r="480" spans="1:5" ht="12.75">
      <c r="A480" s="51"/>
      <c r="B480" s="8"/>
      <c r="C480" s="8"/>
      <c r="D480" s="8"/>
      <c r="E480" s="73"/>
    </row>
    <row r="481" spans="1:5" ht="12.75">
      <c r="A481" s="51"/>
      <c r="B481" s="8"/>
      <c r="C481" s="8"/>
      <c r="D481" s="8"/>
      <c r="E481" s="73"/>
    </row>
    <row r="482" spans="1:5" ht="12.75">
      <c r="A482" s="51"/>
      <c r="B482" s="8"/>
      <c r="C482" s="8"/>
      <c r="D482" s="8"/>
      <c r="E482" s="73"/>
    </row>
    <row r="483" spans="1:5" ht="12.75">
      <c r="A483" s="51"/>
      <c r="B483" s="8"/>
      <c r="C483" s="8"/>
      <c r="D483" s="8"/>
      <c r="E483" s="73"/>
    </row>
    <row r="484" spans="1:5" ht="12.75">
      <c r="A484" s="51"/>
      <c r="B484" s="8"/>
      <c r="C484" s="8"/>
      <c r="D484" s="8"/>
      <c r="E484" s="73"/>
    </row>
    <row r="485" spans="1:5" ht="12.75">
      <c r="A485" s="51"/>
      <c r="B485" s="8"/>
      <c r="C485" s="8"/>
      <c r="D485" s="8"/>
      <c r="E485" s="73"/>
    </row>
    <row r="486" spans="1:5" ht="12.75">
      <c r="A486" s="51"/>
      <c r="B486" s="8"/>
      <c r="C486" s="8"/>
      <c r="D486" s="8"/>
      <c r="E486" s="73"/>
    </row>
    <row r="487" spans="1:5" ht="12.75">
      <c r="A487" s="51"/>
      <c r="B487" s="8"/>
      <c r="C487" s="8"/>
      <c r="D487" s="8"/>
      <c r="E487" s="73"/>
    </row>
    <row r="488" spans="1:5" ht="12.75">
      <c r="A488" s="51"/>
      <c r="B488" s="8"/>
      <c r="C488" s="8"/>
      <c r="D488" s="8"/>
      <c r="E488" s="73"/>
    </row>
    <row r="489" spans="1:5" ht="12.75">
      <c r="A489" s="51"/>
      <c r="B489" s="8"/>
      <c r="C489" s="8"/>
      <c r="D489" s="8"/>
      <c r="E489" s="73"/>
    </row>
    <row r="490" spans="1:5" ht="12.75">
      <c r="A490" s="51"/>
      <c r="B490" s="8"/>
      <c r="C490" s="8"/>
      <c r="D490" s="8"/>
      <c r="E490" s="73"/>
    </row>
    <row r="491" spans="1:5" ht="12.75">
      <c r="A491" s="51"/>
      <c r="B491" s="8"/>
      <c r="C491" s="8"/>
      <c r="D491" s="8"/>
      <c r="E491" s="73"/>
    </row>
    <row r="492" spans="1:5" ht="12.75">
      <c r="A492" s="51"/>
      <c r="B492" s="8"/>
      <c r="C492" s="8"/>
      <c r="D492" s="8"/>
      <c r="E492" s="73"/>
    </row>
    <row r="493" spans="1:5" ht="12.75">
      <c r="A493" s="51"/>
      <c r="B493" s="8"/>
      <c r="C493" s="8"/>
      <c r="D493" s="8"/>
      <c r="E493" s="73"/>
    </row>
    <row r="494" spans="1:5" ht="12.75">
      <c r="A494" s="51"/>
      <c r="B494" s="8"/>
      <c r="C494" s="8"/>
      <c r="D494" s="8"/>
      <c r="E494" s="73"/>
    </row>
    <row r="495" spans="1:5" ht="12.75">
      <c r="A495" s="51"/>
      <c r="B495" s="8"/>
      <c r="C495" s="8"/>
      <c r="D495" s="8"/>
      <c r="E495" s="73"/>
    </row>
    <row r="496" spans="1:5" ht="12.75">
      <c r="A496" s="51"/>
      <c r="B496" s="8"/>
      <c r="C496" s="8"/>
      <c r="D496" s="8"/>
      <c r="E496" s="73"/>
    </row>
    <row r="497" spans="1:5" ht="12.75">
      <c r="A497" s="51"/>
      <c r="B497" s="8"/>
      <c r="C497" s="8"/>
      <c r="D497" s="8"/>
      <c r="E497" s="73"/>
    </row>
    <row r="498" spans="1:5" ht="12.75">
      <c r="A498" s="51"/>
      <c r="B498" s="8"/>
      <c r="C498" s="8"/>
      <c r="D498" s="8"/>
      <c r="E498" s="73"/>
    </row>
    <row r="499" spans="1:5" ht="12.75">
      <c r="A499" s="51"/>
      <c r="B499" s="8"/>
      <c r="C499" s="8"/>
      <c r="D499" s="8"/>
      <c r="E499" s="73"/>
    </row>
    <row r="500" spans="1:5" ht="12.75">
      <c r="A500" s="51"/>
      <c r="B500" s="8"/>
      <c r="C500" s="8"/>
      <c r="D500" s="8"/>
      <c r="E500" s="73"/>
    </row>
    <row r="501" spans="1:5" ht="12.75">
      <c r="A501" s="51"/>
      <c r="B501" s="8"/>
      <c r="C501" s="8"/>
      <c r="D501" s="8"/>
      <c r="E501" s="73"/>
    </row>
    <row r="502" spans="1:5" ht="12.75">
      <c r="A502" s="51"/>
      <c r="B502" s="8"/>
      <c r="C502" s="8"/>
      <c r="D502" s="8"/>
      <c r="E502" s="73"/>
    </row>
    <row r="503" spans="1:5" ht="12.75">
      <c r="A503" s="51"/>
      <c r="B503" s="8"/>
      <c r="C503" s="8"/>
      <c r="D503" s="8"/>
      <c r="E503" s="73"/>
    </row>
    <row r="504" spans="1:5" ht="12.75">
      <c r="A504" s="51"/>
      <c r="B504" s="8"/>
      <c r="C504" s="8"/>
      <c r="D504" s="8"/>
      <c r="E504" s="73"/>
    </row>
    <row r="505" spans="1:5" ht="12.75">
      <c r="A505" s="51"/>
      <c r="B505" s="8"/>
      <c r="C505" s="8"/>
      <c r="D505" s="8"/>
      <c r="E505" s="73"/>
    </row>
    <row r="506" spans="1:5" ht="12.75">
      <c r="A506" s="51"/>
      <c r="B506" s="8"/>
      <c r="C506" s="8"/>
      <c r="D506" s="8"/>
      <c r="E506" s="73"/>
    </row>
    <row r="507" spans="1:5" ht="12.75">
      <c r="A507" s="51"/>
      <c r="B507" s="8"/>
      <c r="C507" s="8"/>
      <c r="D507" s="8"/>
      <c r="E507" s="73"/>
    </row>
    <row r="508" spans="1:5" ht="12.75">
      <c r="A508" s="51"/>
      <c r="B508" s="8"/>
      <c r="C508" s="8"/>
      <c r="D508" s="8"/>
      <c r="E508" s="73"/>
    </row>
    <row r="509" spans="1:5" ht="12.75">
      <c r="A509" s="51"/>
      <c r="B509" s="8"/>
      <c r="C509" s="8"/>
      <c r="D509" s="8"/>
      <c r="E509" s="73"/>
    </row>
    <row r="510" spans="1:5" ht="12.75">
      <c r="A510" s="51"/>
      <c r="B510" s="8"/>
      <c r="C510" s="8"/>
      <c r="D510" s="8"/>
      <c r="E510" s="73"/>
    </row>
    <row r="511" spans="1:5" ht="12.75">
      <c r="A511" s="51"/>
      <c r="B511" s="8"/>
      <c r="C511" s="8"/>
      <c r="D511" s="8"/>
      <c r="E511" s="73"/>
    </row>
    <row r="512" spans="1:5" ht="12.75">
      <c r="A512" s="51"/>
      <c r="B512" s="8"/>
      <c r="C512" s="8"/>
      <c r="D512" s="8"/>
      <c r="E512" s="73"/>
    </row>
    <row r="513" spans="1:5" ht="12.75">
      <c r="A513" s="51"/>
      <c r="B513" s="8"/>
      <c r="C513" s="8"/>
      <c r="D513" s="8"/>
      <c r="E513" s="73"/>
    </row>
    <row r="514" spans="1:5" ht="12.75">
      <c r="A514" s="51"/>
      <c r="B514" s="8"/>
      <c r="C514" s="8"/>
      <c r="D514" s="8"/>
      <c r="E514" s="73"/>
    </row>
    <row r="515" spans="1:5" ht="12.75">
      <c r="A515" s="51"/>
      <c r="B515" s="8"/>
      <c r="C515" s="8"/>
      <c r="D515" s="8"/>
      <c r="E515" s="73"/>
    </row>
    <row r="516" spans="1:5" ht="12.75">
      <c r="A516" s="51"/>
      <c r="B516" s="8"/>
      <c r="C516" s="8"/>
      <c r="D516" s="8"/>
      <c r="E516" s="73"/>
    </row>
    <row r="517" spans="1:5" ht="12.75">
      <c r="A517" s="51"/>
      <c r="B517" s="8"/>
      <c r="C517" s="8"/>
      <c r="D517" s="8"/>
      <c r="E517" s="73"/>
    </row>
    <row r="518" spans="1:5" ht="12.75">
      <c r="A518" s="51"/>
      <c r="B518" s="8"/>
      <c r="C518" s="8"/>
      <c r="D518" s="8"/>
      <c r="E518" s="73"/>
    </row>
    <row r="519" spans="1:5" ht="12.75">
      <c r="A519" s="51"/>
      <c r="B519" s="8"/>
      <c r="C519" s="8"/>
      <c r="D519" s="8"/>
      <c r="E519" s="73"/>
    </row>
    <row r="520" spans="1:5" ht="12.75">
      <c r="A520" s="51"/>
      <c r="B520" s="8"/>
      <c r="C520" s="8"/>
      <c r="D520" s="8"/>
      <c r="E520" s="73"/>
    </row>
    <row r="521" spans="1:5" ht="12.75">
      <c r="A521" s="51"/>
      <c r="B521" s="8"/>
      <c r="C521" s="8"/>
      <c r="D521" s="8"/>
      <c r="E521" s="73"/>
    </row>
    <row r="522" spans="1:5" ht="12.75">
      <c r="A522" s="51"/>
      <c r="B522" s="8"/>
      <c r="C522" s="8"/>
      <c r="D522" s="8"/>
      <c r="E522" s="73"/>
    </row>
    <row r="523" spans="1:5" ht="12.75">
      <c r="A523" s="51"/>
      <c r="B523" s="8"/>
      <c r="C523" s="8"/>
      <c r="D523" s="8"/>
      <c r="E523" s="73"/>
    </row>
    <row r="524" spans="1:5" ht="12.75">
      <c r="A524" s="51"/>
      <c r="B524" s="8"/>
      <c r="C524" s="8"/>
      <c r="D524" s="8"/>
      <c r="E524" s="73"/>
    </row>
    <row r="525" spans="1:5" ht="12.75">
      <c r="A525" s="51"/>
      <c r="B525" s="8"/>
      <c r="C525" s="8"/>
      <c r="D525" s="8"/>
      <c r="E525" s="73"/>
    </row>
    <row r="526" spans="1:5" ht="12.75">
      <c r="A526" s="51"/>
      <c r="B526" s="8"/>
      <c r="C526" s="8"/>
      <c r="D526" s="8"/>
      <c r="E526" s="73"/>
    </row>
    <row r="527" spans="1:5" ht="12.75">
      <c r="A527" s="51"/>
      <c r="B527" s="8"/>
      <c r="C527" s="8"/>
      <c r="D527" s="8"/>
      <c r="E527" s="73"/>
    </row>
    <row r="528" spans="1:5" ht="12.75">
      <c r="A528" s="51"/>
      <c r="B528" s="8"/>
      <c r="C528" s="8"/>
      <c r="D528" s="8"/>
      <c r="E528" s="73"/>
    </row>
    <row r="529" spans="1:5" ht="12.75">
      <c r="A529" s="51"/>
      <c r="B529" s="8"/>
      <c r="C529" s="8"/>
      <c r="D529" s="8"/>
      <c r="E529" s="73"/>
    </row>
    <row r="530" spans="1:5" ht="12.75">
      <c r="A530" s="51"/>
      <c r="B530" s="8"/>
      <c r="C530" s="8"/>
      <c r="D530" s="8"/>
      <c r="E530" s="73"/>
    </row>
    <row r="531" spans="1:5" ht="12.75">
      <c r="A531" s="51"/>
      <c r="B531" s="8"/>
      <c r="C531" s="8"/>
      <c r="D531" s="8"/>
      <c r="E531" s="73"/>
    </row>
    <row r="532" spans="1:5" ht="12.75">
      <c r="A532" s="51"/>
      <c r="B532" s="8"/>
      <c r="C532" s="8"/>
      <c r="D532" s="8"/>
      <c r="E532" s="73"/>
    </row>
    <row r="533" spans="1:5" ht="12.75">
      <c r="A533" s="51"/>
      <c r="B533" s="8"/>
      <c r="C533" s="8"/>
      <c r="D533" s="8"/>
      <c r="E533" s="73"/>
    </row>
    <row r="534" spans="1:5" ht="12.75">
      <c r="A534" s="51"/>
      <c r="B534" s="8"/>
      <c r="C534" s="8"/>
      <c r="D534" s="8"/>
      <c r="E534" s="73"/>
    </row>
    <row r="535" spans="1:5" ht="12.75">
      <c r="A535" s="51"/>
      <c r="B535" s="8"/>
      <c r="C535" s="8"/>
      <c r="D535" s="8"/>
      <c r="E535" s="73"/>
    </row>
    <row r="536" spans="1:5" ht="12.75">
      <c r="A536" s="51"/>
      <c r="B536" s="8"/>
      <c r="C536" s="8"/>
      <c r="D536" s="8"/>
      <c r="E536" s="73"/>
    </row>
    <row r="537" spans="1:5" ht="12.75">
      <c r="A537" s="51"/>
      <c r="B537" s="8"/>
      <c r="C537" s="8"/>
      <c r="D537" s="8"/>
      <c r="E537" s="73"/>
    </row>
    <row r="538" spans="1:5" ht="12.75">
      <c r="A538" s="51"/>
      <c r="B538" s="8"/>
      <c r="C538" s="8"/>
      <c r="D538" s="8"/>
      <c r="E538" s="73"/>
    </row>
    <row r="539" spans="1:5" ht="12.75">
      <c r="A539" s="51"/>
      <c r="B539" s="8"/>
      <c r="C539" s="8"/>
      <c r="D539" s="8"/>
      <c r="E539" s="73"/>
    </row>
    <row r="540" spans="1:5" ht="12.75">
      <c r="A540" s="51"/>
      <c r="B540" s="8"/>
      <c r="C540" s="8"/>
      <c r="D540" s="8"/>
      <c r="E540" s="73"/>
    </row>
    <row r="541" spans="1:5" ht="12.75">
      <c r="A541" s="51"/>
      <c r="B541" s="8"/>
      <c r="C541" s="8"/>
      <c r="D541" s="8"/>
      <c r="E541" s="73"/>
    </row>
    <row r="542" spans="1:5" ht="12.75">
      <c r="A542" s="1"/>
      <c r="B542" s="8"/>
      <c r="C542" s="2"/>
      <c r="D542" s="2"/>
      <c r="E542" s="73"/>
    </row>
    <row r="543" spans="1:5" ht="12.75">
      <c r="A543" s="1"/>
      <c r="B543" s="2"/>
      <c r="C543" s="2"/>
      <c r="D543" s="2"/>
      <c r="E543" s="73"/>
    </row>
    <row r="544" spans="1:5" ht="12.75">
      <c r="A544" s="1"/>
      <c r="B544" s="2"/>
      <c r="C544" s="2"/>
      <c r="D544" s="2"/>
      <c r="E544" s="73"/>
    </row>
    <row r="545" spans="1:5" ht="12.75">
      <c r="A545" s="1"/>
      <c r="B545" s="2"/>
      <c r="C545" s="2"/>
      <c r="D545" s="2"/>
      <c r="E545" s="73"/>
    </row>
    <row r="546" spans="1:5" ht="12.75">
      <c r="A546" s="1"/>
      <c r="B546" s="2"/>
      <c r="C546" s="2"/>
      <c r="D546" s="2"/>
      <c r="E546" s="73"/>
    </row>
    <row r="547" spans="1:5" ht="12.75">
      <c r="A547" s="1"/>
      <c r="B547" s="2"/>
      <c r="C547" s="2"/>
      <c r="D547" s="2"/>
      <c r="E547" s="73"/>
    </row>
    <row r="548" spans="1:5" ht="12.75">
      <c r="A548" s="1"/>
      <c r="B548" s="2"/>
      <c r="C548" s="2"/>
      <c r="D548" s="2"/>
      <c r="E548" s="73"/>
    </row>
    <row r="549" spans="1:5" ht="12.75">
      <c r="A549" s="1"/>
      <c r="B549" s="2"/>
      <c r="C549" s="2"/>
      <c r="D549" s="2"/>
      <c r="E549" s="73"/>
    </row>
    <row r="550" spans="1:5" ht="12.75">
      <c r="A550" s="1"/>
      <c r="B550" s="2"/>
      <c r="C550" s="2"/>
      <c r="D550" s="2"/>
      <c r="E550" s="73"/>
    </row>
    <row r="551" spans="1:5" ht="12.75">
      <c r="A551" s="1"/>
      <c r="B551" s="2"/>
      <c r="C551" s="2"/>
      <c r="D551" s="2"/>
      <c r="E551" s="73"/>
    </row>
    <row r="552" spans="1:5" ht="12.75">
      <c r="A552" s="1"/>
      <c r="B552" s="2"/>
      <c r="C552" s="2"/>
      <c r="D552" s="2"/>
      <c r="E552" s="73"/>
    </row>
    <row r="553" spans="1:5" ht="12.75">
      <c r="A553" s="1"/>
      <c r="B553" s="2"/>
      <c r="C553" s="2"/>
      <c r="D553" s="2"/>
      <c r="E553" s="73"/>
    </row>
    <row r="554" spans="1:5" ht="12.75">
      <c r="A554" s="1"/>
      <c r="B554" s="2"/>
      <c r="C554" s="2"/>
      <c r="D554" s="2"/>
      <c r="E554" s="73"/>
    </row>
    <row r="555" spans="1:5" ht="12.75">
      <c r="A555" s="1"/>
      <c r="B555" s="2"/>
      <c r="C555" s="2"/>
      <c r="D555" s="2"/>
      <c r="E555" s="73"/>
    </row>
    <row r="556" spans="1:5" ht="12.75">
      <c r="A556" s="1"/>
      <c r="B556" s="2"/>
      <c r="C556" s="2"/>
      <c r="D556" s="2"/>
      <c r="E556" s="73"/>
    </row>
    <row r="557" spans="1:5" ht="12.75">
      <c r="A557" s="1"/>
      <c r="B557" s="2"/>
      <c r="C557" s="2"/>
      <c r="D557" s="2"/>
      <c r="E557" s="73"/>
    </row>
    <row r="558" spans="1:5" ht="12.75">
      <c r="A558" s="1"/>
      <c r="B558" s="2"/>
      <c r="C558" s="2"/>
      <c r="D558" s="2"/>
      <c r="E558" s="73"/>
    </row>
    <row r="559" spans="1:5" ht="12.75">
      <c r="A559" s="1"/>
      <c r="B559" s="2"/>
      <c r="C559" s="2"/>
      <c r="D559" s="2"/>
      <c r="E559" s="73"/>
    </row>
    <row r="560" spans="1:5" ht="12.75">
      <c r="A560" s="1"/>
      <c r="B560" s="2"/>
      <c r="C560" s="2"/>
      <c r="D560" s="2"/>
      <c r="E560" s="73"/>
    </row>
    <row r="561" spans="1:5" ht="12.75">
      <c r="A561" s="1"/>
      <c r="B561" s="2"/>
      <c r="C561" s="2"/>
      <c r="D561" s="2"/>
      <c r="E561" s="73"/>
    </row>
    <row r="562" spans="1:5" ht="12.75">
      <c r="A562" s="1"/>
      <c r="B562" s="2"/>
      <c r="C562" s="2"/>
      <c r="D562" s="2"/>
      <c r="E562" s="73"/>
    </row>
    <row r="563" spans="1:5" ht="12.75">
      <c r="A563" s="1"/>
      <c r="B563" s="2"/>
      <c r="C563" s="2"/>
      <c r="D563" s="2"/>
      <c r="E563" s="73"/>
    </row>
    <row r="564" spans="1:5" ht="12.75">
      <c r="A564" s="1"/>
      <c r="B564" s="2"/>
      <c r="C564" s="2"/>
      <c r="D564" s="2"/>
      <c r="E564" s="73"/>
    </row>
    <row r="565" spans="1:5" ht="12.75">
      <c r="A565" s="1"/>
      <c r="B565" s="2"/>
      <c r="C565" s="2"/>
      <c r="D565" s="2"/>
      <c r="E565" s="73"/>
    </row>
    <row r="566" spans="1:5" ht="12.75">
      <c r="A566" s="1"/>
      <c r="B566" s="2"/>
      <c r="C566" s="2"/>
      <c r="D566" s="2"/>
      <c r="E566" s="73"/>
    </row>
    <row r="567" spans="1:5" ht="12.75">
      <c r="A567" s="1"/>
      <c r="B567" s="2"/>
      <c r="C567" s="2"/>
      <c r="D567" s="2"/>
      <c r="E567" s="73"/>
    </row>
    <row r="568" spans="1:5" ht="12.75">
      <c r="A568" s="1"/>
      <c r="B568" s="2"/>
      <c r="C568" s="2"/>
      <c r="D568" s="2"/>
      <c r="E568" s="73"/>
    </row>
    <row r="569" spans="1:5" ht="12.75">
      <c r="A569" s="1"/>
      <c r="B569" s="2"/>
      <c r="C569" s="2"/>
      <c r="D569" s="2"/>
      <c r="E569" s="73"/>
    </row>
    <row r="570" spans="1:5" ht="12.75">
      <c r="A570" s="1"/>
      <c r="B570" s="2"/>
      <c r="C570" s="2"/>
      <c r="D570" s="2"/>
      <c r="E570" s="73"/>
    </row>
    <row r="571" spans="1:5" ht="12.75">
      <c r="A571" s="1"/>
      <c r="B571" s="2"/>
      <c r="C571" s="2"/>
      <c r="D571" s="2"/>
      <c r="E571" s="73"/>
    </row>
    <row r="572" spans="1:5" ht="12.75">
      <c r="A572" s="1"/>
      <c r="B572" s="2"/>
      <c r="C572" s="2"/>
      <c r="D572" s="2"/>
      <c r="E572" s="73"/>
    </row>
    <row r="573" spans="1:5" ht="12.75">
      <c r="A573" s="1"/>
      <c r="B573" s="2"/>
      <c r="C573" s="2"/>
      <c r="D573" s="2"/>
      <c r="E573" s="73"/>
    </row>
    <row r="574" spans="1:5" ht="12.75">
      <c r="A574" s="1"/>
      <c r="B574" s="2"/>
      <c r="C574" s="2"/>
      <c r="D574" s="2"/>
      <c r="E574" s="73"/>
    </row>
    <row r="575" spans="1:5" ht="12.75">
      <c r="A575" s="1"/>
      <c r="B575" s="2"/>
      <c r="C575" s="2"/>
      <c r="D575" s="2"/>
      <c r="E575" s="73"/>
    </row>
    <row r="576" spans="1:5" ht="12.75">
      <c r="A576" s="1"/>
      <c r="B576" s="2"/>
      <c r="C576" s="2"/>
      <c r="D576" s="2"/>
      <c r="E576" s="73"/>
    </row>
    <row r="577" spans="1:5" ht="12.75">
      <c r="A577" s="1"/>
      <c r="B577" s="2"/>
      <c r="C577" s="2"/>
      <c r="D577" s="2"/>
      <c r="E577" s="73"/>
    </row>
    <row r="578" spans="1:5" ht="12.75">
      <c r="A578" s="1"/>
      <c r="B578" s="2"/>
      <c r="C578" s="2"/>
      <c r="D578" s="2"/>
      <c r="E578" s="73"/>
    </row>
    <row r="579" spans="1:5" ht="12.75">
      <c r="A579" s="1"/>
      <c r="B579" s="2"/>
      <c r="C579" s="2"/>
      <c r="D579" s="2"/>
      <c r="E579" s="73"/>
    </row>
    <row r="580" spans="1:5" ht="12.75">
      <c r="A580" s="1"/>
      <c r="B580" s="2"/>
      <c r="C580" s="2"/>
      <c r="D580" s="2"/>
      <c r="E580" s="73"/>
    </row>
    <row r="581" spans="1:5" ht="12.75">
      <c r="A581" s="1"/>
      <c r="B581" s="2"/>
      <c r="C581" s="2"/>
      <c r="D581" s="2"/>
      <c r="E581" s="73"/>
    </row>
    <row r="582" spans="1:5" ht="12.75">
      <c r="A582" s="1"/>
      <c r="B582" s="2"/>
      <c r="C582" s="2"/>
      <c r="D582" s="2"/>
      <c r="E582" s="73"/>
    </row>
    <row r="583" spans="1:5" ht="12.75">
      <c r="A583" s="1"/>
      <c r="B583" s="2"/>
      <c r="C583" s="2"/>
      <c r="D583" s="2"/>
      <c r="E583" s="73"/>
    </row>
    <row r="584" spans="1:5" ht="12.75">
      <c r="A584" s="1"/>
      <c r="B584" s="2"/>
      <c r="C584" s="2"/>
      <c r="D584" s="2"/>
      <c r="E584" s="73"/>
    </row>
    <row r="585" spans="1:5" ht="12.75">
      <c r="A585" s="1"/>
      <c r="B585" s="2"/>
      <c r="C585" s="2"/>
      <c r="D585" s="2"/>
      <c r="E585" s="73"/>
    </row>
    <row r="586" ht="12.75">
      <c r="B586" s="2"/>
    </row>
  </sheetData>
  <sheetProtection/>
  <autoFilter ref="A11:E271"/>
  <mergeCells count="1">
    <mergeCell ref="A6:E7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г.п.Новоаганск</dc:creator>
  <cp:keywords/>
  <dc:description/>
  <cp:lastModifiedBy>Ольга</cp:lastModifiedBy>
  <cp:lastPrinted>2020-10-21T10:36:02Z</cp:lastPrinted>
  <dcterms:created xsi:type="dcterms:W3CDTF">2013-11-19T09:45:29Z</dcterms:created>
  <dcterms:modified xsi:type="dcterms:W3CDTF">2021-02-09T07:31:43Z</dcterms:modified>
  <cp:category/>
  <cp:version/>
  <cp:contentType/>
  <cp:contentStatus/>
</cp:coreProperties>
</file>