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15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'2015'!$A$1:$E$218</definedName>
  </definedNames>
  <calcPr fullCalcOnLoad="1" refMode="R1C1"/>
</workbook>
</file>

<file path=xl/sharedStrings.xml><?xml version="1.0" encoding="utf-8"?>
<sst xmlns="http://schemas.openxmlformats.org/spreadsheetml/2006/main" count="614" uniqueCount="178">
  <si>
    <t>Ведомственная целевая программа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</si>
  <si>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>Расходы на обеспечение функций органов местного самоуправления в рамках ведомственной целевой программы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</si>
  <si>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годы»в рамках ведомственной целевой программы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</si>
  <si>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>Расходы на реализацию мероприятий 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</si>
  <si>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 xml:space="preserve">         к решению Совета депутатов </t>
  </si>
  <si>
    <t xml:space="preserve">         городского поселения Новоаганск</t>
  </si>
  <si>
    <t>Наименование</t>
  </si>
  <si>
    <t>ЦСР</t>
  </si>
  <si>
    <t>ВР</t>
  </si>
  <si>
    <t>в том числе из регионального фонда компенсаций</t>
  </si>
  <si>
    <t>40.0.0000</t>
  </si>
  <si>
    <t>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</si>
  <si>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</si>
  <si>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</si>
  <si>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</si>
  <si>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</si>
  <si>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</si>
  <si>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</si>
  <si>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40.1.0000</t>
  </si>
  <si>
    <t>40.1.2100</t>
  </si>
  <si>
    <t xml:space="preserve">Прочая закупка товаров, работ и услуг для государственных (муниципальных) нужд
</t>
  </si>
  <si>
    <t>40.2.0000</t>
  </si>
  <si>
    <t>40.2.2100</t>
  </si>
  <si>
    <t>40.3.0000</t>
  </si>
  <si>
    <t>40.3.2100</t>
  </si>
  <si>
    <t>41.1.0000</t>
  </si>
  <si>
    <t>41.1.2100</t>
  </si>
  <si>
    <t>41.2.0000</t>
  </si>
  <si>
    <t>41.2.2100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</si>
  <si>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</si>
  <si>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</si>
  <si>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</si>
  <si>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</si>
  <si>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42.0.0000</t>
  </si>
  <si>
    <t>42.0.2100</t>
  </si>
  <si>
    <t>43.0.0000</t>
  </si>
  <si>
    <t>43.1.0000</t>
  </si>
  <si>
    <t>43.1.2100</t>
  </si>
  <si>
    <t>43.3.0000</t>
  </si>
  <si>
    <t>43.3.2100</t>
  </si>
  <si>
    <t>43.4.0000</t>
  </si>
  <si>
    <t>43.4.2100</t>
  </si>
  <si>
    <t>44.0.0000</t>
  </si>
  <si>
    <t>Закупка товаров, работ, услуг в сфере информационно-коммуникационных технологий</t>
  </si>
  <si>
    <t>242</t>
  </si>
  <si>
    <t>45.0.0000</t>
  </si>
  <si>
    <t>45.0.2100</t>
  </si>
  <si>
    <t>50.0.0000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</si>
  <si>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</si>
  <si>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</si>
  <si>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</si>
  <si>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</si>
  <si>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</si>
  <si>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</si>
  <si>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</si>
  <si>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</si>
  <si>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50.0.0204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</si>
  <si>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</si>
  <si>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</si>
  <si>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</si>
  <si>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</si>
  <si>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51.0.0000</t>
  </si>
  <si>
    <t>51.0.0206</t>
  </si>
  <si>
    <t>51.0.0204</t>
  </si>
  <si>
    <t>51.0.0240</t>
  </si>
  <si>
    <t>51.0.5118</t>
  </si>
  <si>
    <t>Фонд оплаты труда и страховые взносы</t>
  </si>
  <si>
    <t>Иные выплаты персоналу, за исключением фонда оплаты труда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</si>
  <si>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</si>
  <si>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</si>
  <si>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</si>
  <si>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</si>
  <si>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Иные межбюджетные трансферты</t>
  </si>
  <si>
    <t>540</t>
  </si>
  <si>
    <t>52.0.0000</t>
  </si>
  <si>
    <t>Резервный фонд</t>
  </si>
  <si>
    <t>52.0.0704</t>
  </si>
  <si>
    <t>Резервные средства</t>
  </si>
  <si>
    <t>870</t>
  </si>
  <si>
    <t>53.0.0000</t>
  </si>
  <si>
    <t>53.0.0059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</si>
  <si>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</si>
  <si>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</si>
  <si>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</si>
  <si>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</si>
  <si>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</si>
  <si>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</si>
  <si>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</si>
  <si>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54.0.0000</t>
  </si>
  <si>
    <t>54.0.0059</t>
  </si>
  <si>
    <t>55.0.0000</t>
  </si>
  <si>
    <t>55.0.0059</t>
  </si>
  <si>
    <t>10.1.2100</t>
  </si>
  <si>
    <t>46.0.0000</t>
  </si>
  <si>
    <t>46.0.5412</t>
  </si>
  <si>
    <t>46.0.2101</t>
  </si>
  <si>
    <t>40.1.5414</t>
  </si>
  <si>
    <t>40.1.2101</t>
  </si>
  <si>
    <t>44.1.2100</t>
  </si>
  <si>
    <t>44.1.0000</t>
  </si>
  <si>
    <t>44.2.0000</t>
  </si>
  <si>
    <t>44.2.2100</t>
  </si>
  <si>
    <t>44.3.2100</t>
  </si>
  <si>
    <t>44.3.5420</t>
  </si>
  <si>
    <t>44.3.0000</t>
  </si>
  <si>
    <t>41.0.0000</t>
  </si>
  <si>
    <t>51.0.0201</t>
  </si>
  <si>
    <t>56.0.0204</t>
  </si>
  <si>
    <t>Распределение бюджетных ассигнований по целевым статьям (муниципальным программам и непрограмным направлениям деятельности), группам ( группам и подгруппам) видов расходов классификации расходов бюджета на 2015 год.</t>
  </si>
  <si>
    <t>Сумма на 2015 год</t>
  </si>
  <si>
    <t>50.0.0210</t>
  </si>
  <si>
    <t>46.0.2100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</si>
  <si>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</si>
  <si>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Осуществление переданных органам государственной власти  субъектов  Российской Федерации в соответствии с пунктом 1 стаьи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состоянияв рамках подпрограммы " Создание условий для выполнения функций, направленных на обеспечение прав и законных интересов жителей Ханты- 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годах"(бюджет автономного округа)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</si>
  <si>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Иные межбюджетные трансферты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территории ХМАО-Югры" от чрезвычпайных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на 2014-2020 годы" в рамках подпрограммы «Реализация государственной политики в области гражданской обороны, защиты населения и территории поселения от чрезвычайных ситуаций»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</si>
  <si>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Иные межбюджетные трансферты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</si>
  <si>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>46.0.5443</t>
  </si>
  <si>
    <t>51.0.5931</t>
  </si>
  <si>
    <t>Муниципальная  программа «Защита населения и территории городского поселения Новоаганск от чрезвычайных ситуаций, обеспечение безопас-ности на 2014 – 2017 годы»</t>
  </si>
  <si>
    <t xml:space="preserve"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
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</si>
  <si>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</t>
  </si>
  <si>
    <t>Софинансирование подпрограммы "Организация и обеспечение мероприятий в сфере гражданской обороны, защиты населения и территории ХМАО-Югры от чрезвычайных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 в рамках подпрограммы«Реализация государственной политики в области гражданской обороны, защиты населения и территории поселения от чрезвычайных ситуаций»  в рамках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</si>
  <si>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Подпрограмма «Укрепление пожарной безопасности в поселении»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</t>
  </si>
  <si>
    <t>Расходы на реализацию мероприятий подпрограммы «Укрепление пожарной безопасности в поселении»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</si>
  <si>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Подпрограмма"Противодействие экстремизму и профилактика терроризма на территории поселения "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</t>
  </si>
  <si>
    <t>Расходы на реализацию мероприятий подпрограммы«Противодействие экстремизму и профилактика терроризма на территории поселения»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</t>
  </si>
  <si>
    <t xml:space="preserve">Муниципальная программа «Развитие транспортной системы  городского поселения Новоаганск на 2014-2020 годы» </t>
  </si>
  <si>
    <t xml:space="preserve"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 на 2014-2020 годы» </t>
  </si>
  <si>
    <t xml:space="preserve"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 на 2014-2020 годы» 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</si>
  <si>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 на 2014-2020 годы»</t>
  </si>
  <si>
    <t>Расходы на реализацию мероприятий в рамках подпрограммы «Транспортное обслуживание населения поселения» в  муниципальной программы «Развитие транспортной системы  городского поселения Новоаганск на 2014-2020 годы»</t>
  </si>
  <si>
    <t>Муниципальная программа «Поддержка малого и среднего предпринимательства
в городском поселении Новоаганск на 2013-2017 годы»</t>
  </si>
  <si>
    <t xml:space="preserve">Расходы на реализацию мероприятий муниципальной программы «Поддержка малого и среднего предпринимательства
в городском поселении Новоаганск на 2013-2017 годы»  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</si>
  <si>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</si>
  <si>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Ново-аганск  на 2014-2020 годы»</t>
  </si>
  <si>
    <t>Расходы на реализацию мероприятий подпрограммы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</si>
  <si>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«Организация  бытового обслуживания в целях обеспечения населения городского поселения Новоаганск услугами бани на 2014 - 2020 годы» в рамках муниципальной программы
«Развитие жилищно-коммунального комплекса и повышение энергетической эффективности в городском поселении Новоаганск  на 2014-2020 годы»</t>
  </si>
  <si>
    <t>Расходы на реализацию мероприятий подпрограммы «Организация  бытового обслуживания в целях обеспечения населения городского поселения Новоаганск услугами бани на 2014 - 2020 годы» муниципальной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</si>
  <si>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«Развитие жилищно-коммунального комплекса и повышение энергетической эффективности в городском поселении Ново-аганск  на 2014-2020 годы»</t>
  </si>
  <si>
    <t>Расходы на реализацию мероприятий подпрограммы «Энергосбережение и повышение энергетической эффективности в муниципальных учреждениях» 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</si>
  <si>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 «Управление 
муниципальным имуществом городского поселения Новоаганск 
на 2014-2020 год»</t>
  </si>
  <si>
    <t>Подпрограмма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2014-2020 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</si>
  <si>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 «Управление муниципальным имуществом городского поселения Новоаганск на 2014-2020 годы»</t>
  </si>
  <si>
    <t>Подпрограмма  «Управление и распоряжение земельными участками, находящимися в муниципальной собственности, а также несформированными земельными участками» в рамках муниципальной программы программы  «Управление муниципальным имуществом городского поселения Новоаганск на 2014-2020 годы»</t>
  </si>
  <si>
    <t>Расходы на реализацию мероприятий подпрограммы «Управление и распоряжение земельными участками, находящимися в муниципальной собственности, а также несформированными земельными участками» в рамках муниципальной программы   «Управление муниципальным имуществом городского поселения Новоаганск на 2014-2020 годы»</t>
  </si>
  <si>
    <t>Подпрограмма «Обеспечение правомерного функционирования, использования и содержания муниципального имущества» в рамках муниципальной программы программы  «Управление муниципальным имуществом городского поселения Новоаганск на 2014-2020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</si>
  <si>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подпрограммы «Обеспечение мероприятий по содержанию муниципального имущества» в рамках муниципальной программы «Управление муниципальным имуществом городского поселения Новоаганск на 2014-2020 годы»</t>
  </si>
  <si>
    <t xml:space="preserve">Муниципальная программа
«Благоустройство территории городского поселения Новоаганск на 2014-2020 годы» 
</t>
  </si>
  <si>
    <t xml:space="preserve">Расходы на реализацию мероприятий муниципальной программы «Благоустройство территории городского поселения Новоаганск на 2014-2020 годы» 
 </t>
  </si>
  <si>
    <t>Ведомственная программа "Обеспечение реализации полномочий Совета депутатов на 2014-2020 годы"</t>
  </si>
  <si>
    <t>Расходы на содержание председателя представительного органа муниципального образования в рамках ведомственной целевой программы "Обеспечение реализации полномочий Совета депутатов на 2014-2020 годы"</t>
  </si>
  <si>
    <t>Расходы на обеспечение функций органов местного самоуправления в рамках ведомственной целевой программы "Обеспечение реализации полномочий Совета депутатов на 2014-2020 годы"</t>
  </si>
  <si>
    <t>Ведомственная  целевая программа "Обеспечение реализации полномочий администрации городского поселения Новоаганск на 2014-2020 годы"</t>
  </si>
  <si>
    <t>Расходы на содержание главы поселения в рамках ведомственной целевой программы"Обеспечение реализации полномочий администрации городского поселения Новоаганск на 2014-2020 годы"</t>
  </si>
  <si>
    <t>Расходы на содержание заместителя главы поселения в рамках ведомственной целевой программы"Обеспечение реализации полномочий администрации городского поселения Новоаганск на 2014-2020 годы"</t>
  </si>
  <si>
    <t>Расходы на обеспечение функций органов местного самоуправления  рамках ведомственной целевой программы"Обеспечение реализации полномочий администрации городского поселения Новоаганск на 2014-2020 годы"</t>
  </si>
  <si>
    <t>Прочие мероприятия органов местного самоуправления рамках ведомственной целевой программы"Обеспечение реализации полномочий администрации городского поселения Новоаганск на 2014-2020годы"</t>
  </si>
  <si>
    <t>Ведомственная целевая программа "Организация бюджетного процесса в городском поселении Новоаганск на 2014-2020 годы"</t>
  </si>
  <si>
    <t>Расходы на реализацию мероприятий подпрограммы «Обеспечение мероприятий по содержанию  муниципального имущества» в рамках муниципальной программы «Управление муниципальным имуществом городского поселения Новоаганск на 2014-2020 годы»</t>
  </si>
  <si>
    <t>Софинансирование расходов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</si>
  <si>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 xml:space="preserve">Ведомственная целевая программа Ведомственная целевая программа "Осуществление  обеспечения деятельности органов местного самоуправления городского поселения Новоаганск на 2014-2020 годы </t>
  </si>
  <si>
    <t>Расходы на обеспечение деятельности учреждения в рамках ведомственной целевой программы«Осуществление материально - технического обеспечения деятельности органов местного самоуправления городского поселения Новоаганск на 2014-2020 годы»</t>
  </si>
  <si>
    <t xml:space="preserve">Ведомственная целевая программа"Обеспечение реализации полномочий по созданию условий для организации досуга и обеспечения жителей поселения услугами организаций культуры  на 2014-2020 годы </t>
  </si>
  <si>
    <t xml:space="preserve">Расходы на обеспечение деятельности учреждения в рамках ведомственной целевой программы "Обеспечение реализации полномочий по созданию условий для организации досуга и обеспечения жителей поселения услугами организаций культуры  на 2014-2020 годы </t>
  </si>
  <si>
    <t xml:space="preserve">Ведомственная целевая программа " Обеспечение музейной деятельности на 2014-2020 годы </t>
  </si>
  <si>
    <t xml:space="preserve">Расходы на обеспечение деятельности учреждения в рамках ведомственной целевой программы"Обеспечение музейной деятельности на 2014-2020 годы </t>
  </si>
  <si>
    <t>Муниципальная программа "Реализация мероприятий по профилактике правонарушений  на территории городского поселения Новоаганск на 2014-2017 годы"</t>
  </si>
  <si>
    <t>Подпрограмма «Обеспечение правомерного функционирования, использования и содержания муниципального имущества» в рамках муниципальной программы «Управление муниципальным имуществом городского поселения Новоаганск на 2014-2016 годы»</t>
  </si>
  <si>
    <t>Расходы на реализацию мероприятий МП «Развитие культуры и туризма в Нижневартовском районе на 2014-2020 годы" в рамках МП "Благоустройство территории городского поселения Новоаганск на 2014-2020 годы) (Прочая закупка товаров, работ и услуг)</t>
  </si>
  <si>
    <t xml:space="preserve">Расходы на реализацию мероприятий  в рамках МП "Обеспечение экологической безопастности Нижневартовского района в 2014-2020 годах" </t>
  </si>
  <si>
    <t>13.0.2100</t>
  </si>
  <si>
    <t xml:space="preserve">Расходы на реализацию мероприятий подпрограммы  «Капитальный ремонт объектов жилищного хозяйства" в рамках МП "Обеспечение доступным и комфортным жильем жителей Нижневартовского района в 2014-2020 годах" </t>
  </si>
  <si>
    <t>09.4.2100</t>
  </si>
  <si>
    <t xml:space="preserve">Расходы на реализацию мероприятий подпрограммы  «Обеспечение прав граждан на доступ к культурным ценностям и информации» в рамках муниципальной  программы «Развитие культуры и туризма в Нижневартовском районе на 2014-2020 годы" </t>
  </si>
  <si>
    <t>56.0.0000</t>
  </si>
  <si>
    <t>05.1.5608</t>
  </si>
  <si>
    <t xml:space="preserve">         Приложение 4</t>
  </si>
  <si>
    <t xml:space="preserve">         от 13 февраля 2015г. № 84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</si>
</sst>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00\.0\.0000"/>
    <numFmt numFmtId="213" formatCode="0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1" fontId="7" fillId="0" borderId="10" xfId="0" applyNumberFormat="1" applyFont="1" applyFill="1" applyBorder="1" applyAlignment="1">
      <alignment horizontal="left" vertical="top" wrapText="1"/>
    </xf>
    <xf numFmtId="43" fontId="7" fillId="0" borderId="10" xfId="62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1" fontId="5" fillId="0" borderId="10" xfId="0" applyNumberFormat="1" applyFont="1" applyFill="1" applyBorder="1" applyAlignment="1">
      <alignment horizontal="left" vertical="top" wrapText="1"/>
    </xf>
    <xf numFmtId="43" fontId="5" fillId="0" borderId="10" xfId="62" applyFont="1" applyFill="1" applyBorder="1" applyAlignment="1">
      <alignment horizontal="right" vertical="top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208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4" applyNumberFormat="1" applyFont="1" applyFill="1" applyBorder="1" applyAlignment="1" applyProtection="1">
      <alignment horizontal="left" vertical="top" wrapText="1"/>
      <protection hidden="1"/>
    </xf>
    <xf numFmtId="210" fontId="7" fillId="2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208" fontId="7" fillId="0" borderId="10" xfId="53" applyNumberFormat="1" applyFont="1" applyFill="1" applyBorder="1" applyAlignment="1" applyProtection="1">
      <alignment horizontal="left" vertical="top" wrapText="1"/>
      <protection hidden="1"/>
    </xf>
    <xf numFmtId="210" fontId="7" fillId="0" borderId="10" xfId="53" applyNumberFormat="1" applyFont="1" applyFill="1" applyBorder="1" applyAlignment="1" applyProtection="1">
      <alignment horizontal="center" vertical="center"/>
      <protection hidden="1"/>
    </xf>
    <xf numFmtId="208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210" fontId="5" fillId="0" borderId="10" xfId="53" applyNumberFormat="1" applyFont="1" applyFill="1" applyBorder="1" applyAlignment="1" applyProtection="1">
      <alignment horizontal="center" vertical="center"/>
      <protection hidden="1"/>
    </xf>
    <xf numFmtId="208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41" fontId="7" fillId="0" borderId="10" xfId="0" applyNumberFormat="1" applyFont="1" applyFill="1" applyBorder="1" applyAlignment="1">
      <alignment vertical="top"/>
    </xf>
    <xf numFmtId="43" fontId="7" fillId="0" borderId="10" xfId="62" applyFont="1" applyFill="1" applyBorder="1" applyAlignment="1">
      <alignment horizontal="right" vertical="top"/>
    </xf>
    <xf numFmtId="41" fontId="5" fillId="0" borderId="10" xfId="0" applyNumberFormat="1" applyFont="1" applyFill="1" applyBorder="1" applyAlignment="1">
      <alignment vertical="top"/>
    </xf>
    <xf numFmtId="43" fontId="5" fillId="0" borderId="10" xfId="62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/>
    </xf>
    <xf numFmtId="43" fontId="5" fillId="0" borderId="10" xfId="62" applyFont="1" applyBorder="1" applyAlignment="1">
      <alignment horizontal="right"/>
    </xf>
    <xf numFmtId="43" fontId="5" fillId="0" borderId="10" xfId="62" applyFont="1" applyFill="1" applyBorder="1" applyAlignment="1">
      <alignment horizontal="right"/>
    </xf>
    <xf numFmtId="43" fontId="5" fillId="0" borderId="10" xfId="62" applyFont="1" applyFill="1" applyBorder="1" applyAlignment="1">
      <alignment horizontal="center" vertical="center"/>
    </xf>
    <xf numFmtId="208" fontId="5" fillId="2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top"/>
    </xf>
    <xf numFmtId="0" fontId="9" fillId="0" borderId="0" xfId="0" applyFont="1" applyAlignment="1">
      <alignment/>
    </xf>
    <xf numFmtId="210" fontId="5" fillId="0" borderId="10" xfId="54" applyNumberFormat="1" applyFont="1" applyFill="1" applyBorder="1" applyAlignment="1" applyProtection="1">
      <alignment horizontal="center" vertical="center"/>
      <protection hidden="1"/>
    </xf>
    <xf numFmtId="208" fontId="5" fillId="0" borderId="10" xfId="54" applyNumberFormat="1" applyFont="1" applyFill="1" applyBorder="1" applyAlignment="1" applyProtection="1">
      <alignment horizontal="center" vertical="center"/>
      <protection hidden="1"/>
    </xf>
    <xf numFmtId="43" fontId="5" fillId="0" borderId="10" xfId="62" applyFont="1" applyFill="1" applyBorder="1" applyAlignment="1" applyProtection="1">
      <alignment horizontal="right" vertical="center"/>
      <protection hidden="1"/>
    </xf>
    <xf numFmtId="49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43" fontId="5" fillId="0" borderId="0" xfId="62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208" fontId="7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12" fontId="28" fillId="0" borderId="10" xfId="0" applyNumberFormat="1" applyFont="1" applyFill="1" applyBorder="1" applyAlignment="1">
      <alignment horizontal="center" vertical="center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210" fontId="5" fillId="0" borderId="0" xfId="53" applyNumberFormat="1" applyFont="1" applyFill="1" applyBorder="1" applyAlignment="1" applyProtection="1">
      <alignment horizontal="center" vertical="center"/>
      <protection hidden="1"/>
    </xf>
    <xf numFmtId="43" fontId="7" fillId="0" borderId="13" xfId="0" applyNumberFormat="1" applyFont="1" applyBorder="1" applyAlignment="1">
      <alignment/>
    </xf>
    <xf numFmtId="43" fontId="0" fillId="0" borderId="0" xfId="0" applyNumberFormat="1" applyFill="1" applyAlignment="1">
      <alignment/>
    </xf>
    <xf numFmtId="43" fontId="5" fillId="0" borderId="10" xfId="62" applyFont="1" applyFill="1" applyBorder="1" applyAlignment="1">
      <alignment horizontal="right" vertical="center" wrapText="1"/>
    </xf>
    <xf numFmtId="43" fontId="5" fillId="0" borderId="10" xfId="62" applyFont="1" applyBorder="1" applyAlignment="1">
      <alignment/>
    </xf>
    <xf numFmtId="0" fontId="29" fillId="0" borderId="10" xfId="0" applyFont="1" applyBorder="1" applyAlignment="1">
      <alignment horizontal="left" wrapText="1"/>
    </xf>
    <xf numFmtId="43" fontId="5" fillId="0" borderId="10" xfId="62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43" fontId="5" fillId="0" borderId="10" xfId="62" applyFont="1" applyFill="1" applyBorder="1" applyAlignment="1">
      <alignment horizontal="center" vertical="top" wrapText="1"/>
    </xf>
    <xf numFmtId="210" fontId="5" fillId="0" borderId="10" xfId="53" applyNumberFormat="1" applyFont="1" applyFill="1" applyBorder="1" applyAlignment="1" applyProtection="1">
      <alignment horizontal="center" vertical="center"/>
      <protection hidden="1"/>
    </xf>
    <xf numFmtId="208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2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9.625" style="0" customWidth="1"/>
    <col min="2" max="2" width="9.75390625" style="0" customWidth="1"/>
    <col min="3" max="3" width="6.00390625" style="0" customWidth="1"/>
    <col min="4" max="4" width="14.125" style="0" hidden="1" customWidth="1"/>
    <col min="5" max="5" width="18.00390625" style="0" customWidth="1"/>
    <col min="6" max="6" width="21.00390625" style="0" customWidth="1"/>
  </cols>
  <sheetData>
    <row r="1" spans="2:5" ht="12.75">
      <c r="B1" s="1" t="s">
        <v>176</v>
      </c>
      <c r="E1" s="1"/>
    </row>
    <row r="2" spans="2:5" ht="12.75">
      <c r="B2" s="1" t="s">
        <v>4</v>
      </c>
      <c r="E2" s="1"/>
    </row>
    <row r="3" spans="1:5" ht="12.75">
      <c r="A3" s="2"/>
      <c r="B3" s="1" t="s">
        <v>5</v>
      </c>
      <c r="C3" s="2"/>
      <c r="E3" s="1"/>
    </row>
    <row r="4" spans="1:5" ht="12.75">
      <c r="A4" s="2"/>
      <c r="B4" s="1" t="s">
        <v>177</v>
      </c>
      <c r="C4" s="2"/>
      <c r="E4" s="1"/>
    </row>
    <row r="5" spans="1:3" ht="12.75">
      <c r="A5" s="2"/>
      <c r="C5" s="2"/>
    </row>
    <row r="6" spans="1:5" ht="12.75">
      <c r="A6" s="92" t="s">
        <v>108</v>
      </c>
      <c r="B6" s="93"/>
      <c r="C6" s="93"/>
      <c r="D6" s="93"/>
      <c r="E6" s="93"/>
    </row>
    <row r="7" spans="1:5" ht="45" customHeight="1">
      <c r="A7" s="93"/>
      <c r="B7" s="93"/>
      <c r="C7" s="93"/>
      <c r="D7" s="93"/>
      <c r="E7" s="93"/>
    </row>
    <row r="8" spans="1:3" ht="14.25">
      <c r="A8" s="3"/>
      <c r="B8" s="2"/>
      <c r="C8" s="2"/>
    </row>
    <row r="9" spans="1:5" ht="12.75">
      <c r="A9" s="4"/>
      <c r="B9" s="4"/>
      <c r="C9" s="4"/>
      <c r="D9" s="2"/>
      <c r="E9" s="2"/>
    </row>
    <row r="10" spans="1:5" ht="12.75" customHeight="1">
      <c r="A10" s="91" t="s">
        <v>6</v>
      </c>
      <c r="B10" s="94" t="s">
        <v>7</v>
      </c>
      <c r="C10" s="94" t="s">
        <v>8</v>
      </c>
      <c r="D10" s="6"/>
      <c r="E10" s="94" t="s">
        <v>109</v>
      </c>
    </row>
    <row r="11" spans="1:5" ht="7.5" customHeight="1">
      <c r="A11" s="91"/>
      <c r="B11" s="95"/>
      <c r="C11" s="95"/>
      <c r="D11" s="7" t="s">
        <v>9</v>
      </c>
      <c r="E11" s="95"/>
    </row>
    <row r="12" spans="1:5" ht="12.75">
      <c r="A12" s="8">
        <v>1</v>
      </c>
      <c r="B12" s="8">
        <v>2</v>
      </c>
      <c r="C12" s="8">
        <v>3</v>
      </c>
      <c r="D12" s="5"/>
      <c r="E12" s="8">
        <v>4</v>
      </c>
    </row>
    <row r="13" spans="1:6" ht="39" customHeight="1">
      <c r="A13" s="9" t="s">
        <v>118</v>
      </c>
      <c r="B13" s="10" t="s">
        <v>10</v>
      </c>
      <c r="C13" s="70" t="s">
        <v>11</v>
      </c>
      <c r="D13" s="11"/>
      <c r="E13" s="12">
        <f>E27+E14+E32</f>
        <v>675100</v>
      </c>
      <c r="F13" s="68"/>
    </row>
    <row r="14" spans="1:5" s="69" customFormat="1" ht="81" customHeight="1">
      <c r="A14" s="9" t="s">
        <v>119</v>
      </c>
      <c r="B14" s="22" t="s">
        <v>18</v>
      </c>
      <c r="C14" s="22" t="s">
        <v>11</v>
      </c>
      <c r="D14" s="23"/>
      <c r="E14" s="12">
        <f>E15+E19+E23</f>
        <v>214100</v>
      </c>
    </row>
    <row r="15" spans="1:5" ht="94.5" customHeight="1">
      <c r="A15" s="5" t="s">
        <v>120</v>
      </c>
      <c r="B15" s="72" t="s">
        <v>19</v>
      </c>
      <c r="C15" s="17" t="s">
        <v>11</v>
      </c>
      <c r="D15" s="20"/>
      <c r="E15" s="15">
        <f>E16</f>
        <v>109767</v>
      </c>
    </row>
    <row r="16" spans="1:5" ht="25.5">
      <c r="A16" s="16" t="s">
        <v>12</v>
      </c>
      <c r="B16" s="72" t="s">
        <v>19</v>
      </c>
      <c r="C16" s="17" t="s">
        <v>13</v>
      </c>
      <c r="D16" s="18"/>
      <c r="E16" s="15">
        <f>E17</f>
        <v>109767</v>
      </c>
    </row>
    <row r="17" spans="1:5" ht="32.25" customHeight="1">
      <c r="A17" s="16" t="s">
        <v>14</v>
      </c>
      <c r="B17" s="72" t="s">
        <v>19</v>
      </c>
      <c r="C17" s="17" t="s">
        <v>15</v>
      </c>
      <c r="D17" s="18"/>
      <c r="E17" s="15">
        <f>E18</f>
        <v>109767</v>
      </c>
    </row>
    <row r="18" spans="1:5" ht="25.5">
      <c r="A18" s="16" t="s">
        <v>16</v>
      </c>
      <c r="B18" s="72" t="s">
        <v>19</v>
      </c>
      <c r="C18" s="17" t="s">
        <v>17</v>
      </c>
      <c r="D18" s="20"/>
      <c r="E18" s="83">
        <f>89567+20200</f>
        <v>109767</v>
      </c>
    </row>
    <row r="19" spans="1:5" ht="171.75" customHeight="1">
      <c r="A19" s="5" t="s">
        <v>114</v>
      </c>
      <c r="B19" s="73" t="s">
        <v>96</v>
      </c>
      <c r="C19" s="19" t="s">
        <v>11</v>
      </c>
      <c r="D19" s="14"/>
      <c r="E19" s="15">
        <f>E20</f>
        <v>93900</v>
      </c>
    </row>
    <row r="20" spans="1:5" ht="25.5">
      <c r="A20" s="16" t="s">
        <v>12</v>
      </c>
      <c r="B20" s="73" t="s">
        <v>96</v>
      </c>
      <c r="C20" s="17" t="s">
        <v>13</v>
      </c>
      <c r="D20" s="18"/>
      <c r="E20" s="15">
        <f>E21</f>
        <v>93900</v>
      </c>
    </row>
    <row r="21" spans="1:5" ht="28.5" customHeight="1">
      <c r="A21" s="16" t="s">
        <v>14</v>
      </c>
      <c r="B21" s="73" t="s">
        <v>96</v>
      </c>
      <c r="C21" s="17" t="s">
        <v>15</v>
      </c>
      <c r="D21" s="18"/>
      <c r="E21" s="15">
        <f>E22</f>
        <v>93900</v>
      </c>
    </row>
    <row r="22" spans="1:5" ht="25.5">
      <c r="A22" s="5" t="s">
        <v>16</v>
      </c>
      <c r="B22" s="73" t="s">
        <v>96</v>
      </c>
      <c r="C22" s="17" t="s">
        <v>17</v>
      </c>
      <c r="D22" s="14"/>
      <c r="E22" s="15">
        <v>93900</v>
      </c>
    </row>
    <row r="23" spans="1:5" ht="160.5" customHeight="1">
      <c r="A23" s="5" t="s">
        <v>121</v>
      </c>
      <c r="B23" s="73" t="s">
        <v>97</v>
      </c>
      <c r="C23" s="13" t="s">
        <v>11</v>
      </c>
      <c r="D23" s="14"/>
      <c r="E23" s="15">
        <f>E24</f>
        <v>10433</v>
      </c>
    </row>
    <row r="24" spans="1:5" ht="25.5">
      <c r="A24" s="16" t="s">
        <v>12</v>
      </c>
      <c r="B24" s="73" t="s">
        <v>97</v>
      </c>
      <c r="C24" s="17" t="s">
        <v>13</v>
      </c>
      <c r="D24" s="18"/>
      <c r="E24" s="15">
        <f>E25</f>
        <v>10433</v>
      </c>
    </row>
    <row r="25" spans="1:5" ht="26.25" customHeight="1">
      <c r="A25" s="16" t="s">
        <v>14</v>
      </c>
      <c r="B25" s="13" t="s">
        <v>97</v>
      </c>
      <c r="C25" s="17" t="s">
        <v>15</v>
      </c>
      <c r="D25" s="18"/>
      <c r="E25" s="15">
        <f>E26</f>
        <v>10433</v>
      </c>
    </row>
    <row r="26" spans="1:5" ht="25.5">
      <c r="A26" s="5" t="s">
        <v>16</v>
      </c>
      <c r="B26" s="13" t="s">
        <v>97</v>
      </c>
      <c r="C26" s="17" t="s">
        <v>17</v>
      </c>
      <c r="D26" s="14"/>
      <c r="E26" s="15">
        <v>10433</v>
      </c>
    </row>
    <row r="27" spans="1:5" ht="51.75" customHeight="1">
      <c r="A27" s="9" t="s">
        <v>122</v>
      </c>
      <c r="B27" s="10" t="s">
        <v>21</v>
      </c>
      <c r="C27" s="10" t="s">
        <v>11</v>
      </c>
      <c r="D27" s="11"/>
      <c r="E27" s="12">
        <f>E28</f>
        <v>457000</v>
      </c>
    </row>
    <row r="28" spans="1:5" ht="65.25" customHeight="1">
      <c r="A28" s="5" t="s">
        <v>123</v>
      </c>
      <c r="B28" s="13" t="s">
        <v>22</v>
      </c>
      <c r="C28" s="13" t="s">
        <v>11</v>
      </c>
      <c r="D28" s="14"/>
      <c r="E28" s="15">
        <f>E29</f>
        <v>457000</v>
      </c>
    </row>
    <row r="29" spans="1:5" ht="25.5">
      <c r="A29" s="16" t="s">
        <v>12</v>
      </c>
      <c r="B29" s="13" t="s">
        <v>22</v>
      </c>
      <c r="C29" s="17" t="s">
        <v>13</v>
      </c>
      <c r="D29" s="18"/>
      <c r="E29" s="15">
        <f>E30</f>
        <v>457000</v>
      </c>
    </row>
    <row r="30" spans="1:5" ht="28.5" customHeight="1">
      <c r="A30" s="16" t="s">
        <v>14</v>
      </c>
      <c r="B30" s="13" t="s">
        <v>22</v>
      </c>
      <c r="C30" s="17" t="s">
        <v>15</v>
      </c>
      <c r="D30" s="18"/>
      <c r="E30" s="15">
        <f>E31</f>
        <v>457000</v>
      </c>
    </row>
    <row r="31" spans="1:5" ht="28.5" customHeight="1">
      <c r="A31" s="5" t="s">
        <v>20</v>
      </c>
      <c r="B31" s="13" t="s">
        <v>22</v>
      </c>
      <c r="C31" s="19" t="s">
        <v>17</v>
      </c>
      <c r="D31" s="20"/>
      <c r="E31" s="83">
        <f>377000+80000</f>
        <v>457000</v>
      </c>
    </row>
    <row r="32" spans="1:5" ht="66.75" customHeight="1">
      <c r="A32" s="71" t="s">
        <v>124</v>
      </c>
      <c r="B32" s="22" t="s">
        <v>23</v>
      </c>
      <c r="C32" s="22" t="s">
        <v>11</v>
      </c>
      <c r="D32" s="23"/>
      <c r="E32" s="12">
        <f>E36</f>
        <v>4000</v>
      </c>
    </row>
    <row r="33" spans="1:5" ht="78" customHeight="1">
      <c r="A33" s="16" t="s">
        <v>125</v>
      </c>
      <c r="B33" s="17" t="s">
        <v>24</v>
      </c>
      <c r="C33" s="17"/>
      <c r="D33" s="20"/>
      <c r="E33" s="15">
        <f>E34</f>
        <v>4000</v>
      </c>
    </row>
    <row r="34" spans="1:5" ht="25.5">
      <c r="A34" s="16" t="s">
        <v>12</v>
      </c>
      <c r="B34" s="17" t="s">
        <v>24</v>
      </c>
      <c r="C34" s="17" t="s">
        <v>13</v>
      </c>
      <c r="D34" s="18"/>
      <c r="E34" s="15">
        <f>E35</f>
        <v>4000</v>
      </c>
    </row>
    <row r="35" spans="1:5" ht="25.5" customHeight="1">
      <c r="A35" s="16" t="s">
        <v>14</v>
      </c>
      <c r="B35" s="17" t="s">
        <v>24</v>
      </c>
      <c r="C35" s="17" t="s">
        <v>15</v>
      </c>
      <c r="D35" s="18"/>
      <c r="E35" s="15">
        <f>E36</f>
        <v>4000</v>
      </c>
    </row>
    <row r="36" spans="1:5" ht="25.5">
      <c r="A36" s="16" t="s">
        <v>16</v>
      </c>
      <c r="B36" s="17" t="s">
        <v>24</v>
      </c>
      <c r="C36" s="17" t="s">
        <v>17</v>
      </c>
      <c r="D36" s="20"/>
      <c r="E36" s="15">
        <v>4000</v>
      </c>
    </row>
    <row r="37" spans="1:5" ht="29.25" customHeight="1">
      <c r="A37" s="71" t="s">
        <v>126</v>
      </c>
      <c r="B37" s="10" t="s">
        <v>105</v>
      </c>
      <c r="C37" s="22" t="s">
        <v>11</v>
      </c>
      <c r="D37" s="23"/>
      <c r="E37" s="12">
        <f>E38</f>
        <v>22180512.62</v>
      </c>
    </row>
    <row r="38" spans="1:5" ht="39.75" customHeight="1">
      <c r="A38" s="21" t="s">
        <v>127</v>
      </c>
      <c r="B38" s="10" t="s">
        <v>25</v>
      </c>
      <c r="C38" s="22" t="s">
        <v>11</v>
      </c>
      <c r="D38" s="23"/>
      <c r="E38" s="12">
        <f>E39+E43</f>
        <v>22180512.62</v>
      </c>
    </row>
    <row r="39" spans="1:5" ht="52.5" customHeight="1">
      <c r="A39" s="24" t="s">
        <v>128</v>
      </c>
      <c r="B39" s="13" t="s">
        <v>26</v>
      </c>
      <c r="C39" s="17" t="s">
        <v>11</v>
      </c>
      <c r="D39" s="20"/>
      <c r="E39" s="15">
        <f>E42</f>
        <v>19502000</v>
      </c>
    </row>
    <row r="40" spans="1:5" ht="25.5">
      <c r="A40" s="16" t="s">
        <v>12</v>
      </c>
      <c r="B40" s="13" t="s">
        <v>26</v>
      </c>
      <c r="C40" s="17" t="s">
        <v>13</v>
      </c>
      <c r="D40" s="18"/>
      <c r="E40" s="15">
        <f>E41</f>
        <v>19502000</v>
      </c>
    </row>
    <row r="41" spans="1:5" ht="28.5" customHeight="1">
      <c r="A41" s="16" t="s">
        <v>14</v>
      </c>
      <c r="B41" s="13" t="s">
        <v>26</v>
      </c>
      <c r="C41" s="17" t="s">
        <v>15</v>
      </c>
      <c r="D41" s="18"/>
      <c r="E41" s="15">
        <f>E42</f>
        <v>19502000</v>
      </c>
    </row>
    <row r="42" spans="1:5" ht="25.5">
      <c r="A42" s="16" t="s">
        <v>16</v>
      </c>
      <c r="B42" s="13" t="s">
        <v>26</v>
      </c>
      <c r="C42" s="17" t="s">
        <v>17</v>
      </c>
      <c r="D42" s="20"/>
      <c r="E42" s="15">
        <v>19502000</v>
      </c>
    </row>
    <row r="43" spans="1:5" ht="47.25" customHeight="1">
      <c r="A43" s="24" t="s">
        <v>129</v>
      </c>
      <c r="B43" s="13" t="s">
        <v>27</v>
      </c>
      <c r="C43" s="17" t="s">
        <v>11</v>
      </c>
      <c r="D43" s="14"/>
      <c r="E43" s="15">
        <f>E44</f>
        <v>2678512.62</v>
      </c>
    </row>
    <row r="44" spans="1:5" ht="53.25" customHeight="1">
      <c r="A44" s="24" t="s">
        <v>130</v>
      </c>
      <c r="B44" s="13" t="s">
        <v>28</v>
      </c>
      <c r="C44" s="17" t="s">
        <v>11</v>
      </c>
      <c r="D44" s="14"/>
      <c r="E44" s="15">
        <f>E45</f>
        <v>2678512.62</v>
      </c>
    </row>
    <row r="45" spans="1:5" ht="12.75">
      <c r="A45" s="25" t="s">
        <v>29</v>
      </c>
      <c r="B45" s="13" t="s">
        <v>28</v>
      </c>
      <c r="C45" s="17" t="s">
        <v>30</v>
      </c>
      <c r="D45" s="14"/>
      <c r="E45" s="15">
        <f>E46</f>
        <v>2678512.62</v>
      </c>
    </row>
    <row r="46" spans="1:5" ht="25.5">
      <c r="A46" s="24" t="s">
        <v>31</v>
      </c>
      <c r="B46" s="13" t="s">
        <v>28</v>
      </c>
      <c r="C46" s="17" t="s">
        <v>32</v>
      </c>
      <c r="D46" s="20"/>
      <c r="E46" s="83">
        <f>2496000+182512.62</f>
        <v>2678512.62</v>
      </c>
    </row>
    <row r="47" spans="1:5" ht="38.25">
      <c r="A47" s="26" t="s">
        <v>131</v>
      </c>
      <c r="B47" s="27" t="s">
        <v>33</v>
      </c>
      <c r="C47" s="22" t="s">
        <v>11</v>
      </c>
      <c r="D47" s="23"/>
      <c r="E47" s="12">
        <f>E48</f>
        <v>32000</v>
      </c>
    </row>
    <row r="48" spans="1:5" ht="38.25" customHeight="1">
      <c r="A48" s="28" t="s">
        <v>132</v>
      </c>
      <c r="B48" s="29" t="s">
        <v>34</v>
      </c>
      <c r="C48" s="17" t="s">
        <v>11</v>
      </c>
      <c r="D48" s="20"/>
      <c r="E48" s="15">
        <f>E49</f>
        <v>32000</v>
      </c>
    </row>
    <row r="49" spans="1:5" ht="25.5">
      <c r="A49" s="16" t="s">
        <v>12</v>
      </c>
      <c r="B49" s="29" t="s">
        <v>34</v>
      </c>
      <c r="C49" s="17" t="s">
        <v>13</v>
      </c>
      <c r="D49" s="20"/>
      <c r="E49" s="15">
        <f>E50</f>
        <v>32000</v>
      </c>
    </row>
    <row r="50" spans="1:5" ht="28.5" customHeight="1">
      <c r="A50" s="16" t="s">
        <v>14</v>
      </c>
      <c r="B50" s="29" t="s">
        <v>34</v>
      </c>
      <c r="C50" s="17" t="s">
        <v>15</v>
      </c>
      <c r="D50" s="20"/>
      <c r="E50" s="15">
        <f>E51</f>
        <v>32000</v>
      </c>
    </row>
    <row r="51" spans="1:5" ht="25.5">
      <c r="A51" s="28" t="s">
        <v>16</v>
      </c>
      <c r="B51" s="29" t="s">
        <v>34</v>
      </c>
      <c r="C51" s="17" t="s">
        <v>17</v>
      </c>
      <c r="D51" s="20"/>
      <c r="E51" s="15">
        <v>32000</v>
      </c>
    </row>
    <row r="52" spans="1:5" s="34" customFormat="1" ht="46.5" customHeight="1">
      <c r="A52" s="30" t="s">
        <v>133</v>
      </c>
      <c r="B52" s="31" t="s">
        <v>35</v>
      </c>
      <c r="C52" s="32">
        <v>0</v>
      </c>
      <c r="D52" s="33"/>
      <c r="E52" s="12">
        <f>E53+E57+E61</f>
        <v>9503000</v>
      </c>
    </row>
    <row r="53" spans="1:5" ht="70.5" customHeight="1">
      <c r="A53" s="24" t="s">
        <v>134</v>
      </c>
      <c r="B53" s="17" t="s">
        <v>36</v>
      </c>
      <c r="C53" s="17" t="s">
        <v>11</v>
      </c>
      <c r="D53" s="14" t="e">
        <f>#REF!</f>
        <v>#REF!</v>
      </c>
      <c r="E53" s="15">
        <f>E54</f>
        <v>7163000</v>
      </c>
    </row>
    <row r="54" spans="1:5" ht="66" customHeight="1">
      <c r="A54" s="24" t="s">
        <v>135</v>
      </c>
      <c r="B54" s="17" t="s">
        <v>37</v>
      </c>
      <c r="C54" s="17" t="s">
        <v>11</v>
      </c>
      <c r="D54" s="14"/>
      <c r="E54" s="15">
        <f>E55</f>
        <v>7163000</v>
      </c>
    </row>
    <row r="55" spans="1:6" ht="12.75">
      <c r="A55" s="24" t="s">
        <v>29</v>
      </c>
      <c r="B55" s="17" t="s">
        <v>37</v>
      </c>
      <c r="C55" s="17" t="s">
        <v>30</v>
      </c>
      <c r="D55" s="14"/>
      <c r="E55" s="15">
        <f>E56</f>
        <v>7163000</v>
      </c>
      <c r="F55" s="77"/>
    </row>
    <row r="56" spans="1:5" ht="25.5">
      <c r="A56" s="28" t="s">
        <v>31</v>
      </c>
      <c r="B56" s="17" t="s">
        <v>37</v>
      </c>
      <c r="C56" s="17" t="s">
        <v>32</v>
      </c>
      <c r="D56" s="20"/>
      <c r="E56" s="15">
        <v>7163000</v>
      </c>
    </row>
    <row r="57" spans="1:5" ht="79.5" customHeight="1">
      <c r="A57" s="24" t="s">
        <v>136</v>
      </c>
      <c r="B57" s="17" t="s">
        <v>38</v>
      </c>
      <c r="C57" s="17" t="s">
        <v>11</v>
      </c>
      <c r="D57" s="20"/>
      <c r="E57" s="15">
        <f>E58</f>
        <v>2000000</v>
      </c>
    </row>
    <row r="58" spans="1:5" ht="80.25" customHeight="1">
      <c r="A58" s="24" t="s">
        <v>137</v>
      </c>
      <c r="B58" s="17" t="s">
        <v>39</v>
      </c>
      <c r="C58" s="17" t="s">
        <v>11</v>
      </c>
      <c r="D58" s="20"/>
      <c r="E58" s="15">
        <f>E59</f>
        <v>2000000</v>
      </c>
    </row>
    <row r="59" spans="1:5" ht="19.5" customHeight="1">
      <c r="A59" s="24" t="s">
        <v>29</v>
      </c>
      <c r="B59" s="17" t="s">
        <v>39</v>
      </c>
      <c r="C59" s="17" t="s">
        <v>30</v>
      </c>
      <c r="D59" s="20"/>
      <c r="E59" s="15">
        <f>E60</f>
        <v>2000000</v>
      </c>
    </row>
    <row r="60" spans="1:5" ht="41.25" customHeight="1">
      <c r="A60" s="28" t="s">
        <v>31</v>
      </c>
      <c r="B60" s="17" t="s">
        <v>39</v>
      </c>
      <c r="C60" s="17" t="s">
        <v>32</v>
      </c>
      <c r="D60" s="20"/>
      <c r="E60" s="15">
        <v>2000000</v>
      </c>
    </row>
    <row r="61" spans="1:5" s="34" customFormat="1" ht="66" customHeight="1">
      <c r="A61" s="25" t="s">
        <v>138</v>
      </c>
      <c r="B61" s="35" t="s">
        <v>40</v>
      </c>
      <c r="C61" s="36">
        <v>0</v>
      </c>
      <c r="D61" s="37"/>
      <c r="E61" s="15">
        <f>E62</f>
        <v>340000</v>
      </c>
    </row>
    <row r="62" spans="1:5" s="34" customFormat="1" ht="83.25" customHeight="1">
      <c r="A62" s="25" t="s">
        <v>139</v>
      </c>
      <c r="B62" s="35" t="s">
        <v>41</v>
      </c>
      <c r="C62" s="36">
        <v>0</v>
      </c>
      <c r="D62" s="37"/>
      <c r="E62" s="15">
        <f>E63</f>
        <v>340000</v>
      </c>
    </row>
    <row r="63" spans="1:5" ht="25.5">
      <c r="A63" s="16" t="s">
        <v>12</v>
      </c>
      <c r="B63" s="35" t="s">
        <v>41</v>
      </c>
      <c r="C63" s="17" t="s">
        <v>13</v>
      </c>
      <c r="D63" s="18"/>
      <c r="E63" s="15">
        <f>E64</f>
        <v>340000</v>
      </c>
    </row>
    <row r="64" spans="1:5" ht="27.75" customHeight="1">
      <c r="A64" s="16" t="s">
        <v>14</v>
      </c>
      <c r="B64" s="35" t="s">
        <v>41</v>
      </c>
      <c r="C64" s="17" t="s">
        <v>15</v>
      </c>
      <c r="D64" s="18"/>
      <c r="E64" s="15">
        <f>E65</f>
        <v>340000</v>
      </c>
    </row>
    <row r="65" spans="1:6" s="34" customFormat="1" ht="25.5">
      <c r="A65" s="16" t="s">
        <v>16</v>
      </c>
      <c r="B65" s="35" t="s">
        <v>41</v>
      </c>
      <c r="C65" s="36">
        <v>244</v>
      </c>
      <c r="D65" s="37"/>
      <c r="E65" s="15">
        <v>340000</v>
      </c>
      <c r="F65" s="77"/>
    </row>
    <row r="66" spans="1:5" s="38" customFormat="1" ht="38.25">
      <c r="A66" s="21" t="s">
        <v>140</v>
      </c>
      <c r="B66" s="22" t="s">
        <v>42</v>
      </c>
      <c r="C66" s="22" t="s">
        <v>11</v>
      </c>
      <c r="D66" s="23"/>
      <c r="E66" s="12">
        <f>E67+E72+E77</f>
        <v>5788000</v>
      </c>
    </row>
    <row r="67" spans="1:5" s="38" customFormat="1" ht="54.75" customHeight="1">
      <c r="A67" s="21" t="s">
        <v>141</v>
      </c>
      <c r="B67" s="17" t="s">
        <v>99</v>
      </c>
      <c r="C67" s="22"/>
      <c r="D67" s="23"/>
      <c r="E67" s="12">
        <f>E69</f>
        <v>240700</v>
      </c>
    </row>
    <row r="68" spans="1:5" s="38" customFormat="1" ht="57.75" customHeight="1">
      <c r="A68" s="24" t="s">
        <v>142</v>
      </c>
      <c r="B68" s="17" t="s">
        <v>98</v>
      </c>
      <c r="C68" s="17" t="s">
        <v>11</v>
      </c>
      <c r="D68" s="20"/>
      <c r="E68" s="15">
        <f>E69</f>
        <v>240700</v>
      </c>
    </row>
    <row r="69" spans="1:5" s="38" customFormat="1" ht="25.5">
      <c r="A69" s="16" t="s">
        <v>12</v>
      </c>
      <c r="B69" s="17" t="s">
        <v>98</v>
      </c>
      <c r="C69" s="17" t="s">
        <v>13</v>
      </c>
      <c r="D69" s="20"/>
      <c r="E69" s="15">
        <f>E70</f>
        <v>240700</v>
      </c>
    </row>
    <row r="70" spans="1:5" s="38" customFormat="1" ht="24" customHeight="1">
      <c r="A70" s="16" t="s">
        <v>14</v>
      </c>
      <c r="B70" s="17" t="s">
        <v>98</v>
      </c>
      <c r="C70" s="17" t="s">
        <v>15</v>
      </c>
      <c r="D70" s="20"/>
      <c r="E70" s="15">
        <f>E71</f>
        <v>240700</v>
      </c>
    </row>
    <row r="71" spans="1:5" s="38" customFormat="1" ht="25.5">
      <c r="A71" s="16" t="s">
        <v>16</v>
      </c>
      <c r="B71" s="17" t="s">
        <v>98</v>
      </c>
      <c r="C71" s="17" t="s">
        <v>17</v>
      </c>
      <c r="D71" s="20"/>
      <c r="E71" s="83">
        <f>100000+94700+46000</f>
        <v>240700</v>
      </c>
    </row>
    <row r="72" spans="1:5" ht="75" customHeight="1">
      <c r="A72" s="39" t="s">
        <v>143</v>
      </c>
      <c r="B72" s="22" t="s">
        <v>100</v>
      </c>
      <c r="C72" s="22" t="s">
        <v>11</v>
      </c>
      <c r="D72" s="23"/>
      <c r="E72" s="12">
        <f>E74</f>
        <v>49400</v>
      </c>
    </row>
    <row r="73" spans="1:5" s="38" customFormat="1" ht="83.25" customHeight="1">
      <c r="A73" s="24" t="s">
        <v>144</v>
      </c>
      <c r="B73" s="17" t="s">
        <v>101</v>
      </c>
      <c r="C73" s="17" t="s">
        <v>11</v>
      </c>
      <c r="D73" s="20"/>
      <c r="E73" s="15">
        <f>E74</f>
        <v>49400</v>
      </c>
    </row>
    <row r="74" spans="1:5" ht="25.5">
      <c r="A74" s="16" t="s">
        <v>12</v>
      </c>
      <c r="B74" s="17" t="s">
        <v>101</v>
      </c>
      <c r="C74" s="17" t="s">
        <v>13</v>
      </c>
      <c r="D74" s="18"/>
      <c r="E74" s="15">
        <f>E75</f>
        <v>49400</v>
      </c>
    </row>
    <row r="75" spans="1:5" ht="28.5" customHeight="1">
      <c r="A75" s="16" t="s">
        <v>14</v>
      </c>
      <c r="B75" s="17" t="s">
        <v>101</v>
      </c>
      <c r="C75" s="17" t="s">
        <v>15</v>
      </c>
      <c r="D75" s="18"/>
      <c r="E75" s="15">
        <f>E76</f>
        <v>49400</v>
      </c>
    </row>
    <row r="76" spans="1:5" ht="25.5">
      <c r="A76" s="16" t="s">
        <v>16</v>
      </c>
      <c r="B76" s="17" t="s">
        <v>101</v>
      </c>
      <c r="C76" s="17" t="s">
        <v>17</v>
      </c>
      <c r="D76" s="20"/>
      <c r="E76" s="15">
        <v>49400</v>
      </c>
    </row>
    <row r="77" spans="1:5" ht="64.5" customHeight="1">
      <c r="A77" s="71" t="s">
        <v>145</v>
      </c>
      <c r="B77" s="17" t="s">
        <v>104</v>
      </c>
      <c r="C77" s="17" t="s">
        <v>11</v>
      </c>
      <c r="D77" s="20"/>
      <c r="E77" s="12">
        <f>E79+E82</f>
        <v>5497900</v>
      </c>
    </row>
    <row r="78" spans="1:5" ht="62.25" customHeight="1">
      <c r="A78" s="82" t="s">
        <v>158</v>
      </c>
      <c r="B78" s="17" t="s">
        <v>102</v>
      </c>
      <c r="C78" s="17" t="s">
        <v>11</v>
      </c>
      <c r="D78" s="20"/>
      <c r="E78" s="15">
        <f>E79</f>
        <v>5497900</v>
      </c>
    </row>
    <row r="79" spans="1:5" ht="25.5">
      <c r="A79" s="16" t="s">
        <v>12</v>
      </c>
      <c r="B79" s="17" t="s">
        <v>102</v>
      </c>
      <c r="C79" s="17" t="s">
        <v>13</v>
      </c>
      <c r="D79" s="18"/>
      <c r="E79" s="15">
        <f>E80+E81</f>
        <v>5497900</v>
      </c>
    </row>
    <row r="80" spans="1:5" s="38" customFormat="1" ht="25.5">
      <c r="A80" s="16" t="s">
        <v>43</v>
      </c>
      <c r="B80" s="17" t="s">
        <v>102</v>
      </c>
      <c r="C80" s="17" t="s">
        <v>44</v>
      </c>
      <c r="D80" s="20"/>
      <c r="E80" s="83">
        <f>39000+2400</f>
        <v>41400</v>
      </c>
    </row>
    <row r="81" spans="1:5" s="38" customFormat="1" ht="25.5">
      <c r="A81" s="16" t="s">
        <v>16</v>
      </c>
      <c r="B81" s="17" t="s">
        <v>102</v>
      </c>
      <c r="C81" s="17" t="s">
        <v>17</v>
      </c>
      <c r="D81" s="20"/>
      <c r="E81" s="83">
        <f>1758600+965000+780000+1952900</f>
        <v>5456500</v>
      </c>
    </row>
    <row r="82" spans="1:5" ht="104.25" customHeight="1" hidden="1">
      <c r="A82" s="74" t="s">
        <v>146</v>
      </c>
      <c r="B82" s="29" t="s">
        <v>103</v>
      </c>
      <c r="C82" s="17" t="s">
        <v>11</v>
      </c>
      <c r="D82" s="20"/>
      <c r="E82" s="15">
        <f>E83</f>
        <v>0</v>
      </c>
    </row>
    <row r="83" spans="1:5" ht="25.5" hidden="1">
      <c r="A83" s="16" t="s">
        <v>12</v>
      </c>
      <c r="B83" s="29" t="s">
        <v>103</v>
      </c>
      <c r="C83" s="17" t="s">
        <v>13</v>
      </c>
      <c r="D83" s="18"/>
      <c r="E83" s="15">
        <f>E84</f>
        <v>0</v>
      </c>
    </row>
    <row r="84" spans="1:5" ht="30.75" customHeight="1" hidden="1">
      <c r="A84" s="16" t="s">
        <v>14</v>
      </c>
      <c r="B84" s="29" t="s">
        <v>103</v>
      </c>
      <c r="C84" s="17" t="s">
        <v>15</v>
      </c>
      <c r="D84" s="18"/>
      <c r="E84" s="15">
        <f>E85</f>
        <v>0</v>
      </c>
    </row>
    <row r="85" spans="1:5" ht="51" hidden="1">
      <c r="A85" s="84" t="s">
        <v>167</v>
      </c>
      <c r="B85" s="29" t="s">
        <v>102</v>
      </c>
      <c r="C85" s="17" t="s">
        <v>17</v>
      </c>
      <c r="D85" s="20"/>
      <c r="E85" s="15">
        <v>0</v>
      </c>
    </row>
    <row r="86" spans="1:5" ht="40.5" customHeight="1">
      <c r="A86" s="21" t="s">
        <v>147</v>
      </c>
      <c r="B86" s="27" t="s">
        <v>45</v>
      </c>
      <c r="C86" s="22" t="s">
        <v>11</v>
      </c>
      <c r="D86" s="40">
        <f>D92</f>
        <v>0</v>
      </c>
      <c r="E86" s="12">
        <f>E87+E90</f>
        <v>7231154</v>
      </c>
    </row>
    <row r="87" spans="1:5" ht="42" customHeight="1">
      <c r="A87" s="24" t="s">
        <v>148</v>
      </c>
      <c r="B87" s="29" t="s">
        <v>46</v>
      </c>
      <c r="C87" s="17" t="s">
        <v>11</v>
      </c>
      <c r="D87" s="41"/>
      <c r="E87" s="15">
        <f>E88</f>
        <v>7021500</v>
      </c>
    </row>
    <row r="88" spans="1:5" ht="25.5">
      <c r="A88" s="16" t="s">
        <v>12</v>
      </c>
      <c r="B88" s="29" t="s">
        <v>46</v>
      </c>
      <c r="C88" s="17" t="s">
        <v>13</v>
      </c>
      <c r="D88" s="18"/>
      <c r="E88" s="15">
        <f>E89</f>
        <v>7021500</v>
      </c>
    </row>
    <row r="89" spans="1:5" ht="26.25" customHeight="1">
      <c r="A89" s="16" t="s">
        <v>14</v>
      </c>
      <c r="B89" s="29" t="s">
        <v>46</v>
      </c>
      <c r="C89" s="17" t="s">
        <v>15</v>
      </c>
      <c r="D89" s="18"/>
      <c r="E89" s="15">
        <f>E92</f>
        <v>7021500</v>
      </c>
    </row>
    <row r="90" spans="1:5" ht="51" customHeight="1">
      <c r="A90" s="85" t="s">
        <v>168</v>
      </c>
      <c r="B90" s="86" t="s">
        <v>46</v>
      </c>
      <c r="C90" s="17" t="s">
        <v>11</v>
      </c>
      <c r="D90" s="20"/>
      <c r="E90" s="83">
        <f>E91</f>
        <v>209654</v>
      </c>
    </row>
    <row r="91" spans="1:5" ht="17.25" customHeight="1">
      <c r="A91" s="24" t="s">
        <v>72</v>
      </c>
      <c r="B91" s="86" t="s">
        <v>46</v>
      </c>
      <c r="C91" s="17" t="s">
        <v>73</v>
      </c>
      <c r="D91" s="20"/>
      <c r="E91" s="83">
        <v>209654</v>
      </c>
    </row>
    <row r="92" spans="1:5" ht="25.5">
      <c r="A92" s="16" t="s">
        <v>16</v>
      </c>
      <c r="B92" s="29" t="s">
        <v>46</v>
      </c>
      <c r="C92" s="17" t="s">
        <v>17</v>
      </c>
      <c r="D92" s="20"/>
      <c r="E92" s="83">
        <f>5959000+1062500</f>
        <v>7021500</v>
      </c>
    </row>
    <row r="93" spans="1:5" ht="41.25" customHeight="1">
      <c r="A93" s="9" t="s">
        <v>166</v>
      </c>
      <c r="B93" s="27" t="s">
        <v>93</v>
      </c>
      <c r="C93" s="22" t="s">
        <v>11</v>
      </c>
      <c r="D93" s="23"/>
      <c r="E93" s="12">
        <f>E98+E102+E94</f>
        <v>328400</v>
      </c>
    </row>
    <row r="94" spans="1:5" ht="54.75" customHeight="1">
      <c r="A94" s="5" t="s">
        <v>3</v>
      </c>
      <c r="B94" s="29" t="s">
        <v>111</v>
      </c>
      <c r="C94" s="17" t="s">
        <v>11</v>
      </c>
      <c r="D94" s="23"/>
      <c r="E94" s="15">
        <f>E95</f>
        <v>238830</v>
      </c>
    </row>
    <row r="95" spans="1:5" ht="30" customHeight="1">
      <c r="A95" s="16" t="s">
        <v>12</v>
      </c>
      <c r="B95" s="29" t="s">
        <v>111</v>
      </c>
      <c r="C95" s="17" t="s">
        <v>13</v>
      </c>
      <c r="D95" s="23"/>
      <c r="E95" s="15">
        <f>E96</f>
        <v>238830</v>
      </c>
    </row>
    <row r="96" spans="1:5" ht="31.5" customHeight="1">
      <c r="A96" s="16" t="s">
        <v>14</v>
      </c>
      <c r="B96" s="29" t="s">
        <v>111</v>
      </c>
      <c r="C96" s="17" t="s">
        <v>15</v>
      </c>
      <c r="D96" s="23"/>
      <c r="E96" s="15">
        <f>E97</f>
        <v>238830</v>
      </c>
    </row>
    <row r="97" spans="1:5" ht="27" customHeight="1">
      <c r="A97" s="16" t="s">
        <v>16</v>
      </c>
      <c r="B97" s="29" t="s">
        <v>111</v>
      </c>
      <c r="C97" s="17" t="s">
        <v>17</v>
      </c>
      <c r="D97" s="23"/>
      <c r="E97" s="83">
        <f>198330+40500</f>
        <v>238830</v>
      </c>
    </row>
    <row r="98" spans="1:5" ht="130.5" customHeight="1">
      <c r="A98" s="25" t="s">
        <v>115</v>
      </c>
      <c r="B98" s="64" t="s">
        <v>116</v>
      </c>
      <c r="C98" s="17" t="s">
        <v>11</v>
      </c>
      <c r="D98" s="64" t="s">
        <v>94</v>
      </c>
      <c r="E98" s="80">
        <f>E99</f>
        <v>62700</v>
      </c>
    </row>
    <row r="99" spans="1:7" ht="24" customHeight="1">
      <c r="A99" s="16" t="s">
        <v>12</v>
      </c>
      <c r="B99" s="64" t="s">
        <v>116</v>
      </c>
      <c r="C99" s="17" t="s">
        <v>13</v>
      </c>
      <c r="D99" s="64" t="s">
        <v>94</v>
      </c>
      <c r="E99" s="15">
        <f>E100</f>
        <v>62700</v>
      </c>
      <c r="F99" s="65"/>
      <c r="G99" s="66"/>
    </row>
    <row r="100" spans="1:7" ht="24" customHeight="1">
      <c r="A100" s="16" t="s">
        <v>14</v>
      </c>
      <c r="B100" s="64" t="s">
        <v>116</v>
      </c>
      <c r="C100" s="17" t="s">
        <v>15</v>
      </c>
      <c r="D100" s="64" t="s">
        <v>94</v>
      </c>
      <c r="E100" s="15">
        <f>E101</f>
        <v>62700</v>
      </c>
      <c r="F100" s="65"/>
      <c r="G100" s="66"/>
    </row>
    <row r="101" spans="1:7" ht="25.5">
      <c r="A101" s="16" t="s">
        <v>16</v>
      </c>
      <c r="B101" s="64" t="s">
        <v>116</v>
      </c>
      <c r="C101" s="17" t="s">
        <v>17</v>
      </c>
      <c r="D101" s="64" t="s">
        <v>94</v>
      </c>
      <c r="E101" s="15">
        <v>62700</v>
      </c>
      <c r="F101" s="67"/>
      <c r="G101" s="66"/>
    </row>
    <row r="102" spans="1:5" ht="135.75" customHeight="1">
      <c r="A102" s="16" t="s">
        <v>159</v>
      </c>
      <c r="B102" s="64" t="s">
        <v>95</v>
      </c>
      <c r="C102" s="17" t="s">
        <v>11</v>
      </c>
      <c r="D102" s="20"/>
      <c r="E102" s="15">
        <f>E103</f>
        <v>26870</v>
      </c>
    </row>
    <row r="103" spans="1:5" ht="25.5">
      <c r="A103" s="16" t="s">
        <v>12</v>
      </c>
      <c r="B103" s="64" t="s">
        <v>95</v>
      </c>
      <c r="C103" s="17" t="s">
        <v>13</v>
      </c>
      <c r="D103" s="18"/>
      <c r="E103" s="15">
        <f>E104</f>
        <v>26870</v>
      </c>
    </row>
    <row r="104" spans="1:5" ht="25.5">
      <c r="A104" s="16" t="s">
        <v>14</v>
      </c>
      <c r="B104" s="64" t="s">
        <v>95</v>
      </c>
      <c r="C104" s="17" t="s">
        <v>15</v>
      </c>
      <c r="D104" s="18"/>
      <c r="E104" s="15">
        <f>E105</f>
        <v>26870</v>
      </c>
    </row>
    <row r="105" spans="1:5" ht="25.5">
      <c r="A105" s="16" t="s">
        <v>16</v>
      </c>
      <c r="B105" s="64" t="s">
        <v>95</v>
      </c>
      <c r="C105" s="17" t="s">
        <v>17</v>
      </c>
      <c r="D105" s="20"/>
      <c r="E105" s="15">
        <v>26870</v>
      </c>
    </row>
    <row r="106" spans="1:6" s="38" customFormat="1" ht="29.25" customHeight="1">
      <c r="A106" s="10" t="s">
        <v>149</v>
      </c>
      <c r="B106" s="22" t="s">
        <v>47</v>
      </c>
      <c r="C106" s="22"/>
      <c r="D106" s="42"/>
      <c r="E106" s="43">
        <f>E107+E112</f>
        <v>2615700</v>
      </c>
      <c r="F106" s="79"/>
    </row>
    <row r="107" spans="1:5" s="38" customFormat="1" ht="51.75" customHeight="1">
      <c r="A107" s="5" t="s">
        <v>150</v>
      </c>
      <c r="B107" s="17" t="s">
        <v>110</v>
      </c>
      <c r="C107" s="17" t="s">
        <v>11</v>
      </c>
      <c r="D107" s="44" t="e">
        <f>D110+#REF!</f>
        <v>#REF!</v>
      </c>
      <c r="E107" s="45">
        <f>E108</f>
        <v>2284000</v>
      </c>
    </row>
    <row r="108" spans="1:5" s="38" customFormat="1" ht="25.5">
      <c r="A108" s="5" t="s">
        <v>48</v>
      </c>
      <c r="B108" s="17" t="s">
        <v>110</v>
      </c>
      <c r="C108" s="46" t="s">
        <v>49</v>
      </c>
      <c r="D108" s="47">
        <f>D110</f>
        <v>0</v>
      </c>
      <c r="E108" s="48">
        <f>E109</f>
        <v>2284000</v>
      </c>
    </row>
    <row r="109" spans="1:5" s="38" customFormat="1" ht="25.5">
      <c r="A109" s="5" t="s">
        <v>50</v>
      </c>
      <c r="B109" s="17" t="s">
        <v>110</v>
      </c>
      <c r="C109" s="46" t="s">
        <v>51</v>
      </c>
      <c r="D109" s="47"/>
      <c r="E109" s="48">
        <f>E110+E111</f>
        <v>2284000</v>
      </c>
    </row>
    <row r="110" spans="1:5" s="38" customFormat="1" ht="25.5" customHeight="1">
      <c r="A110" s="16" t="s">
        <v>52</v>
      </c>
      <c r="B110" s="17" t="s">
        <v>110</v>
      </c>
      <c r="C110" s="46" t="s">
        <v>53</v>
      </c>
      <c r="D110" s="18"/>
      <c r="E110" s="48">
        <v>2214000</v>
      </c>
    </row>
    <row r="111" spans="1:5" s="38" customFormat="1" ht="30.75" customHeight="1">
      <c r="A111" s="16" t="s">
        <v>54</v>
      </c>
      <c r="B111" s="17" t="s">
        <v>110</v>
      </c>
      <c r="C111" s="46" t="s">
        <v>55</v>
      </c>
      <c r="D111" s="18"/>
      <c r="E111" s="48">
        <f>50000+20000</f>
        <v>70000</v>
      </c>
    </row>
    <row r="112" spans="1:5" s="38" customFormat="1" ht="54.75" customHeight="1">
      <c r="A112" s="5" t="s">
        <v>151</v>
      </c>
      <c r="B112" s="17" t="s">
        <v>56</v>
      </c>
      <c r="C112" s="46" t="s">
        <v>11</v>
      </c>
      <c r="D112" s="47">
        <f>D115</f>
        <v>0</v>
      </c>
      <c r="E112" s="48">
        <f>E113+E119+E116</f>
        <v>331700</v>
      </c>
    </row>
    <row r="113" spans="1:5" s="38" customFormat="1" ht="28.5" customHeight="1">
      <c r="A113" s="5" t="s">
        <v>48</v>
      </c>
      <c r="B113" s="17" t="s">
        <v>56</v>
      </c>
      <c r="C113" s="46" t="s">
        <v>49</v>
      </c>
      <c r="D113" s="47">
        <f>D115</f>
        <v>0</v>
      </c>
      <c r="E113" s="48">
        <f>E114</f>
        <v>321000</v>
      </c>
    </row>
    <row r="114" spans="1:5" s="38" customFormat="1" ht="25.5">
      <c r="A114" s="5" t="s">
        <v>50</v>
      </c>
      <c r="B114" s="17" t="s">
        <v>56</v>
      </c>
      <c r="C114" s="46" t="s">
        <v>51</v>
      </c>
      <c r="D114" s="47"/>
      <c r="E114" s="48">
        <f>E115</f>
        <v>321000</v>
      </c>
    </row>
    <row r="115" spans="1:5" s="38" customFormat="1" ht="30" customHeight="1">
      <c r="A115" s="76" t="s">
        <v>52</v>
      </c>
      <c r="B115" s="17" t="s">
        <v>56</v>
      </c>
      <c r="C115" s="46" t="s">
        <v>53</v>
      </c>
      <c r="D115" s="18"/>
      <c r="E115" s="48">
        <v>321000</v>
      </c>
    </row>
    <row r="116" spans="1:5" s="38" customFormat="1" ht="30" customHeight="1">
      <c r="A116" s="76" t="s">
        <v>12</v>
      </c>
      <c r="B116" s="17" t="s">
        <v>80</v>
      </c>
      <c r="C116" s="17" t="s">
        <v>13</v>
      </c>
      <c r="D116" s="18"/>
      <c r="E116" s="81">
        <f>E117</f>
        <v>8700</v>
      </c>
    </row>
    <row r="117" spans="1:5" s="38" customFormat="1" ht="30" customHeight="1">
      <c r="A117" s="76" t="s">
        <v>14</v>
      </c>
      <c r="B117" s="17" t="s">
        <v>80</v>
      </c>
      <c r="C117" s="17" t="s">
        <v>15</v>
      </c>
      <c r="D117" s="18"/>
      <c r="E117" s="81">
        <f>E118</f>
        <v>8700</v>
      </c>
    </row>
    <row r="118" spans="1:5" s="38" customFormat="1" ht="30" customHeight="1">
      <c r="A118" s="76" t="s">
        <v>43</v>
      </c>
      <c r="B118" s="17" t="s">
        <v>80</v>
      </c>
      <c r="C118" s="17" t="s">
        <v>44</v>
      </c>
      <c r="D118" s="18"/>
      <c r="E118" s="81">
        <v>8700</v>
      </c>
    </row>
    <row r="119" spans="1:5" s="38" customFormat="1" ht="12.75">
      <c r="A119" s="16" t="s">
        <v>29</v>
      </c>
      <c r="B119" s="17" t="s">
        <v>56</v>
      </c>
      <c r="C119" s="46" t="s">
        <v>30</v>
      </c>
      <c r="D119" s="18"/>
      <c r="E119" s="48">
        <f>E120</f>
        <v>2000</v>
      </c>
    </row>
    <row r="120" spans="1:5" s="38" customFormat="1" ht="12.75">
      <c r="A120" s="16" t="s">
        <v>57</v>
      </c>
      <c r="B120" s="17" t="s">
        <v>56</v>
      </c>
      <c r="C120" s="46" t="s">
        <v>58</v>
      </c>
      <c r="D120" s="18"/>
      <c r="E120" s="49">
        <f>E121</f>
        <v>2000</v>
      </c>
    </row>
    <row r="121" spans="1:5" s="38" customFormat="1" ht="12.75">
      <c r="A121" s="25" t="s">
        <v>59</v>
      </c>
      <c r="B121" s="17" t="s">
        <v>56</v>
      </c>
      <c r="C121" s="17" t="s">
        <v>60</v>
      </c>
      <c r="D121" s="18"/>
      <c r="E121" s="50">
        <v>2000</v>
      </c>
    </row>
    <row r="122" spans="1:5" ht="42" customHeight="1">
      <c r="A122" s="10" t="s">
        <v>152</v>
      </c>
      <c r="B122" s="22" t="s">
        <v>61</v>
      </c>
      <c r="C122" s="22" t="s">
        <v>11</v>
      </c>
      <c r="D122" s="11">
        <f>D126</f>
        <v>0</v>
      </c>
      <c r="E122" s="12">
        <f>E123+E128+E132+E140+E148+E153</f>
        <v>27799500</v>
      </c>
    </row>
    <row r="123" spans="1:5" ht="53.25" customHeight="1">
      <c r="A123" s="24" t="s">
        <v>153</v>
      </c>
      <c r="B123" s="17" t="s">
        <v>106</v>
      </c>
      <c r="C123" s="17" t="s">
        <v>11</v>
      </c>
      <c r="D123" s="14">
        <f>D126</f>
        <v>0</v>
      </c>
      <c r="E123" s="15">
        <f>E126+E127</f>
        <v>2259000</v>
      </c>
    </row>
    <row r="124" spans="1:5" ht="27" customHeight="1">
      <c r="A124" s="5" t="s">
        <v>48</v>
      </c>
      <c r="B124" s="17" t="s">
        <v>106</v>
      </c>
      <c r="C124" s="46" t="s">
        <v>49</v>
      </c>
      <c r="D124" s="47">
        <f>D126</f>
        <v>0</v>
      </c>
      <c r="E124" s="48">
        <f>E125</f>
        <v>2259000</v>
      </c>
    </row>
    <row r="125" spans="1:5" ht="25.5">
      <c r="A125" s="5" t="s">
        <v>50</v>
      </c>
      <c r="B125" s="17" t="s">
        <v>106</v>
      </c>
      <c r="C125" s="46" t="s">
        <v>51</v>
      </c>
      <c r="D125" s="47"/>
      <c r="E125" s="48">
        <f>E126+E127</f>
        <v>2259000</v>
      </c>
    </row>
    <row r="126" spans="1:5" ht="30.75" customHeight="1">
      <c r="A126" s="16" t="s">
        <v>52</v>
      </c>
      <c r="B126" s="17" t="s">
        <v>106</v>
      </c>
      <c r="C126" s="17" t="s">
        <v>53</v>
      </c>
      <c r="D126" s="18"/>
      <c r="E126" s="88">
        <v>2214000</v>
      </c>
    </row>
    <row r="127" spans="1:5" ht="30" customHeight="1">
      <c r="A127" s="16" t="s">
        <v>54</v>
      </c>
      <c r="B127" s="17" t="s">
        <v>106</v>
      </c>
      <c r="C127" s="17" t="s">
        <v>55</v>
      </c>
      <c r="D127" s="18"/>
      <c r="E127" s="88">
        <f>5000+40000</f>
        <v>45000</v>
      </c>
    </row>
    <row r="128" spans="1:5" ht="56.25" customHeight="1">
      <c r="A128" s="24" t="s">
        <v>154</v>
      </c>
      <c r="B128" s="17" t="s">
        <v>62</v>
      </c>
      <c r="C128" s="17" t="s">
        <v>11</v>
      </c>
      <c r="D128" s="14">
        <f>D131</f>
        <v>0</v>
      </c>
      <c r="E128" s="88">
        <f>E131</f>
        <v>1486000</v>
      </c>
    </row>
    <row r="129" spans="1:5" ht="30.75" customHeight="1">
      <c r="A129" s="5" t="s">
        <v>48</v>
      </c>
      <c r="B129" s="17" t="s">
        <v>62</v>
      </c>
      <c r="C129" s="46" t="s">
        <v>49</v>
      </c>
      <c r="D129" s="47">
        <f>D131</f>
        <v>0</v>
      </c>
      <c r="E129" s="48">
        <f>E130</f>
        <v>1486000</v>
      </c>
    </row>
    <row r="130" spans="1:5" ht="25.5">
      <c r="A130" s="5" t="s">
        <v>50</v>
      </c>
      <c r="B130" s="17" t="s">
        <v>62</v>
      </c>
      <c r="C130" s="46" t="s">
        <v>51</v>
      </c>
      <c r="D130" s="47"/>
      <c r="E130" s="48">
        <f>E131</f>
        <v>1486000</v>
      </c>
    </row>
    <row r="131" spans="1:5" ht="25.5">
      <c r="A131" s="16" t="s">
        <v>52</v>
      </c>
      <c r="B131" s="17" t="s">
        <v>62</v>
      </c>
      <c r="C131" s="17" t="s">
        <v>53</v>
      </c>
      <c r="D131" s="18"/>
      <c r="E131" s="83">
        <v>1486000</v>
      </c>
    </row>
    <row r="132" spans="1:5" ht="58.5" customHeight="1">
      <c r="A132" s="13" t="s">
        <v>155</v>
      </c>
      <c r="B132" s="17" t="s">
        <v>63</v>
      </c>
      <c r="C132" s="17" t="s">
        <v>11</v>
      </c>
      <c r="D132" s="14">
        <f>D135</f>
        <v>0</v>
      </c>
      <c r="E132" s="88">
        <f>E133+E137</f>
        <v>19729300</v>
      </c>
    </row>
    <row r="133" spans="1:5" ht="25.5">
      <c r="A133" s="5" t="s">
        <v>48</v>
      </c>
      <c r="B133" s="17" t="s">
        <v>63</v>
      </c>
      <c r="C133" s="46" t="s">
        <v>49</v>
      </c>
      <c r="D133" s="47">
        <f>D135</f>
        <v>0</v>
      </c>
      <c r="E133" s="48">
        <f>E134</f>
        <v>19699300</v>
      </c>
    </row>
    <row r="134" spans="1:5" ht="25.5">
      <c r="A134" s="5" t="s">
        <v>50</v>
      </c>
      <c r="B134" s="17" t="s">
        <v>63</v>
      </c>
      <c r="C134" s="46" t="s">
        <v>51</v>
      </c>
      <c r="D134" s="47"/>
      <c r="E134" s="48">
        <f>E135+E136</f>
        <v>19699300</v>
      </c>
    </row>
    <row r="135" spans="1:5" ht="25.5">
      <c r="A135" s="16" t="s">
        <v>52</v>
      </c>
      <c r="B135" s="17" t="s">
        <v>63</v>
      </c>
      <c r="C135" s="17" t="s">
        <v>53</v>
      </c>
      <c r="D135" s="18"/>
      <c r="E135" s="88">
        <f>19676000+17300</f>
        <v>19693300</v>
      </c>
    </row>
    <row r="136" spans="1:5" ht="25.5">
      <c r="A136" s="16" t="s">
        <v>54</v>
      </c>
      <c r="B136" s="17" t="s">
        <v>63</v>
      </c>
      <c r="C136" s="17" t="s">
        <v>55</v>
      </c>
      <c r="D136" s="18"/>
      <c r="E136" s="88">
        <v>6000</v>
      </c>
    </row>
    <row r="137" spans="1:5" ht="12.75">
      <c r="A137" s="16" t="s">
        <v>29</v>
      </c>
      <c r="B137" s="17" t="s">
        <v>63</v>
      </c>
      <c r="C137" s="46" t="s">
        <v>30</v>
      </c>
      <c r="D137" s="18"/>
      <c r="E137" s="48">
        <f>E138</f>
        <v>30000</v>
      </c>
    </row>
    <row r="138" spans="1:5" ht="12.75">
      <c r="A138" s="16" t="s">
        <v>57</v>
      </c>
      <c r="B138" s="17" t="s">
        <v>63</v>
      </c>
      <c r="C138" s="46" t="s">
        <v>58</v>
      </c>
      <c r="D138" s="18"/>
      <c r="E138" s="49">
        <f>E139</f>
        <v>30000</v>
      </c>
    </row>
    <row r="139" spans="1:5" ht="12.75">
      <c r="A139" s="25" t="s">
        <v>59</v>
      </c>
      <c r="B139" s="17" t="s">
        <v>63</v>
      </c>
      <c r="C139" s="17" t="s">
        <v>60</v>
      </c>
      <c r="D139" s="18"/>
      <c r="E139" s="50">
        <v>30000</v>
      </c>
    </row>
    <row r="140" spans="1:5" s="53" customFormat="1" ht="51.75" customHeight="1">
      <c r="A140" s="24" t="s">
        <v>156</v>
      </c>
      <c r="B140" s="29" t="s">
        <v>64</v>
      </c>
      <c r="C140" s="51">
        <v>0</v>
      </c>
      <c r="D140" s="52"/>
      <c r="E140" s="83">
        <f>E145+E141+E157+E161</f>
        <v>3160900</v>
      </c>
    </row>
    <row r="141" spans="1:5" s="53" customFormat="1" ht="29.25" customHeight="1">
      <c r="A141" s="5" t="s">
        <v>48</v>
      </c>
      <c r="B141" s="29" t="s">
        <v>64</v>
      </c>
      <c r="C141" s="46" t="s">
        <v>49</v>
      </c>
      <c r="D141" s="52"/>
      <c r="E141" s="83">
        <f>E142+E143</f>
        <v>247800</v>
      </c>
    </row>
    <row r="142" spans="1:5" s="53" customFormat="1" ht="31.5" customHeight="1">
      <c r="A142" s="5" t="s">
        <v>50</v>
      </c>
      <c r="B142" s="29" t="s">
        <v>64</v>
      </c>
      <c r="C142" s="46" t="s">
        <v>51</v>
      </c>
      <c r="D142" s="52"/>
      <c r="E142" s="83">
        <f>E144</f>
        <v>200000</v>
      </c>
    </row>
    <row r="143" spans="1:5" s="53" customFormat="1" ht="18.75" customHeight="1">
      <c r="A143" s="76" t="s">
        <v>66</v>
      </c>
      <c r="B143" s="17" t="s">
        <v>64</v>
      </c>
      <c r="C143" s="17" t="s">
        <v>53</v>
      </c>
      <c r="D143" s="11"/>
      <c r="E143" s="83">
        <v>47800</v>
      </c>
    </row>
    <row r="144" spans="1:5" s="53" customFormat="1" ht="29.25" customHeight="1">
      <c r="A144" s="16" t="s">
        <v>54</v>
      </c>
      <c r="B144" s="29" t="s">
        <v>64</v>
      </c>
      <c r="C144" s="17" t="s">
        <v>55</v>
      </c>
      <c r="D144" s="52"/>
      <c r="E144" s="83">
        <v>200000</v>
      </c>
    </row>
    <row r="145" spans="1:5" ht="25.5">
      <c r="A145" s="16" t="s">
        <v>12</v>
      </c>
      <c r="B145" s="29" t="s">
        <v>64</v>
      </c>
      <c r="C145" s="17" t="s">
        <v>13</v>
      </c>
      <c r="D145" s="18"/>
      <c r="E145" s="83">
        <f>E146</f>
        <v>280300</v>
      </c>
    </row>
    <row r="146" spans="1:5" ht="24" customHeight="1">
      <c r="A146" s="16" t="s">
        <v>14</v>
      </c>
      <c r="B146" s="29" t="s">
        <v>64</v>
      </c>
      <c r="C146" s="17" t="s">
        <v>15</v>
      </c>
      <c r="D146" s="18"/>
      <c r="E146" s="83">
        <f>E147</f>
        <v>280300</v>
      </c>
    </row>
    <row r="147" spans="1:5" s="53" customFormat="1" ht="25.5">
      <c r="A147" s="16" t="s">
        <v>16</v>
      </c>
      <c r="B147" s="29" t="s">
        <v>64</v>
      </c>
      <c r="C147" s="51">
        <v>244</v>
      </c>
      <c r="D147" s="52"/>
      <c r="E147" s="83">
        <f>115000+165300</f>
        <v>280300</v>
      </c>
    </row>
    <row r="148" spans="1:5" ht="110.25" customHeight="1">
      <c r="A148" s="24" t="s">
        <v>112</v>
      </c>
      <c r="B148" s="17" t="s">
        <v>65</v>
      </c>
      <c r="C148" s="17" t="s">
        <v>11</v>
      </c>
      <c r="D148" s="14">
        <f>D151</f>
        <v>1581000</v>
      </c>
      <c r="E148" s="80">
        <f>E149</f>
        <v>980000</v>
      </c>
    </row>
    <row r="149" spans="1:5" ht="30" customHeight="1">
      <c r="A149" s="5" t="s">
        <v>48</v>
      </c>
      <c r="B149" s="17" t="s">
        <v>65</v>
      </c>
      <c r="C149" s="46" t="s">
        <v>49</v>
      </c>
      <c r="D149" s="47">
        <f>D151</f>
        <v>1581000</v>
      </c>
      <c r="E149" s="81">
        <f>E150</f>
        <v>980000</v>
      </c>
    </row>
    <row r="150" spans="1:5" ht="25.5">
      <c r="A150" s="5" t="s">
        <v>50</v>
      </c>
      <c r="B150" s="17" t="s">
        <v>65</v>
      </c>
      <c r="C150" s="46" t="s">
        <v>51</v>
      </c>
      <c r="D150" s="47"/>
      <c r="E150" s="81">
        <f>E151+E152</f>
        <v>980000</v>
      </c>
    </row>
    <row r="151" spans="1:5" ht="12.75">
      <c r="A151" s="16" t="s">
        <v>66</v>
      </c>
      <c r="B151" s="17" t="s">
        <v>65</v>
      </c>
      <c r="C151" s="17" t="s">
        <v>53</v>
      </c>
      <c r="D151" s="20">
        <v>1581000</v>
      </c>
      <c r="E151" s="83">
        <v>880000</v>
      </c>
    </row>
    <row r="152" spans="1:5" ht="12.75">
      <c r="A152" s="16" t="s">
        <v>67</v>
      </c>
      <c r="B152" s="17" t="s">
        <v>65</v>
      </c>
      <c r="C152" s="17" t="s">
        <v>55</v>
      </c>
      <c r="D152" s="20"/>
      <c r="E152" s="83">
        <v>100000</v>
      </c>
    </row>
    <row r="153" spans="1:5" ht="196.5" customHeight="1">
      <c r="A153" s="5" t="s">
        <v>113</v>
      </c>
      <c r="B153" s="17" t="s">
        <v>117</v>
      </c>
      <c r="C153" s="17" t="s">
        <v>11</v>
      </c>
      <c r="D153" s="14"/>
      <c r="E153" s="80">
        <f>E156</f>
        <v>184300</v>
      </c>
    </row>
    <row r="154" spans="1:5" ht="25.5">
      <c r="A154" s="16" t="s">
        <v>12</v>
      </c>
      <c r="B154" s="17" t="s">
        <v>117</v>
      </c>
      <c r="C154" s="17" t="s">
        <v>13</v>
      </c>
      <c r="D154" s="18"/>
      <c r="E154" s="15">
        <f>E155</f>
        <v>184300</v>
      </c>
    </row>
    <row r="155" spans="1:5" ht="25.5">
      <c r="A155" s="16" t="s">
        <v>14</v>
      </c>
      <c r="B155" s="17" t="s">
        <v>117</v>
      </c>
      <c r="C155" s="17" t="s">
        <v>15</v>
      </c>
      <c r="D155" s="18"/>
      <c r="E155" s="15">
        <f>E156</f>
        <v>184300</v>
      </c>
    </row>
    <row r="156" spans="1:5" ht="25.5">
      <c r="A156" s="5" t="s">
        <v>16</v>
      </c>
      <c r="B156" s="17" t="s">
        <v>117</v>
      </c>
      <c r="C156" s="17" t="s">
        <v>17</v>
      </c>
      <c r="D156" s="14"/>
      <c r="E156" s="15">
        <v>184300</v>
      </c>
    </row>
    <row r="157" spans="1:5" ht="25.5">
      <c r="A157" s="16" t="s">
        <v>12</v>
      </c>
      <c r="B157" s="54" t="s">
        <v>64</v>
      </c>
      <c r="C157" s="17" t="s">
        <v>13</v>
      </c>
      <c r="D157" s="18"/>
      <c r="E157" s="15">
        <f>E158</f>
        <v>1594800</v>
      </c>
    </row>
    <row r="158" spans="1:5" ht="26.25" customHeight="1">
      <c r="A158" s="16" t="s">
        <v>14</v>
      </c>
      <c r="B158" s="54" t="s">
        <v>64</v>
      </c>
      <c r="C158" s="17" t="s">
        <v>15</v>
      </c>
      <c r="D158" s="18"/>
      <c r="E158" s="15">
        <f>E159+E160</f>
        <v>1594800</v>
      </c>
    </row>
    <row r="159" spans="1:5" ht="25.5">
      <c r="A159" s="16" t="s">
        <v>16</v>
      </c>
      <c r="B159" s="54" t="s">
        <v>64</v>
      </c>
      <c r="C159" s="17" t="s">
        <v>17</v>
      </c>
      <c r="D159" s="20"/>
      <c r="E159" s="15">
        <f>500000+195500</f>
        <v>695500</v>
      </c>
    </row>
    <row r="160" spans="1:5" ht="25.5">
      <c r="A160" s="24" t="s">
        <v>43</v>
      </c>
      <c r="B160" s="54" t="s">
        <v>64</v>
      </c>
      <c r="C160" s="17" t="s">
        <v>44</v>
      </c>
      <c r="D160" s="20"/>
      <c r="E160" s="83">
        <f>629000+9500+10800+250000</f>
        <v>899300</v>
      </c>
    </row>
    <row r="161" spans="1:5" ht="12.75">
      <c r="A161" s="16" t="s">
        <v>68</v>
      </c>
      <c r="B161" s="54" t="s">
        <v>64</v>
      </c>
      <c r="C161" s="55">
        <v>300</v>
      </c>
      <c r="D161" s="20"/>
      <c r="E161" s="56">
        <f>E162</f>
        <v>1038000</v>
      </c>
    </row>
    <row r="162" spans="1:5" ht="25.5">
      <c r="A162" s="16" t="s">
        <v>69</v>
      </c>
      <c r="B162" s="54" t="s">
        <v>64</v>
      </c>
      <c r="C162" s="55">
        <v>320</v>
      </c>
      <c r="D162" s="20"/>
      <c r="E162" s="56">
        <f>E163</f>
        <v>1038000</v>
      </c>
    </row>
    <row r="163" spans="1:5" ht="25.5">
      <c r="A163" s="16" t="s">
        <v>70</v>
      </c>
      <c r="B163" s="54" t="s">
        <v>64</v>
      </c>
      <c r="C163" s="57" t="s">
        <v>71</v>
      </c>
      <c r="D163" s="20"/>
      <c r="E163" s="56">
        <v>1038000</v>
      </c>
    </row>
    <row r="164" spans="1:5" ht="25.5">
      <c r="A164" s="21" t="s">
        <v>157</v>
      </c>
      <c r="B164" s="22" t="s">
        <v>74</v>
      </c>
      <c r="C164" s="22"/>
      <c r="D164" s="11"/>
      <c r="E164" s="12">
        <f>E165</f>
        <v>470000</v>
      </c>
    </row>
    <row r="165" spans="1:5" ht="12.75">
      <c r="A165" s="24" t="s">
        <v>75</v>
      </c>
      <c r="B165" s="17" t="s">
        <v>76</v>
      </c>
      <c r="C165" s="17" t="s">
        <v>11</v>
      </c>
      <c r="D165" s="18"/>
      <c r="E165" s="15">
        <f>E167</f>
        <v>470000</v>
      </c>
    </row>
    <row r="166" spans="1:5" ht="12.75">
      <c r="A166" s="24" t="s">
        <v>29</v>
      </c>
      <c r="B166" s="17" t="s">
        <v>76</v>
      </c>
      <c r="C166" s="17" t="s">
        <v>30</v>
      </c>
      <c r="D166" s="18"/>
      <c r="E166" s="15">
        <f>E167</f>
        <v>470000</v>
      </c>
    </row>
    <row r="167" spans="1:5" ht="12.75">
      <c r="A167" s="24" t="s">
        <v>77</v>
      </c>
      <c r="B167" s="17" t="s">
        <v>76</v>
      </c>
      <c r="C167" s="17" t="s">
        <v>78</v>
      </c>
      <c r="D167" s="18"/>
      <c r="E167" s="15">
        <v>470000</v>
      </c>
    </row>
    <row r="168" spans="1:5" ht="42" customHeight="1">
      <c r="A168" s="30" t="s">
        <v>160</v>
      </c>
      <c r="B168" s="22" t="s">
        <v>79</v>
      </c>
      <c r="C168" s="22"/>
      <c r="D168" s="58"/>
      <c r="E168" s="12">
        <f>E169</f>
        <v>18078000</v>
      </c>
    </row>
    <row r="169" spans="1:5" ht="54.75" customHeight="1">
      <c r="A169" s="24" t="s">
        <v>161</v>
      </c>
      <c r="B169" s="17" t="s">
        <v>80</v>
      </c>
      <c r="C169" s="17" t="s">
        <v>11</v>
      </c>
      <c r="D169" s="18"/>
      <c r="E169" s="15">
        <f>E170+E174+E178</f>
        <v>18078000</v>
      </c>
    </row>
    <row r="170" spans="1:5" ht="54" customHeight="1">
      <c r="A170" s="24" t="s">
        <v>81</v>
      </c>
      <c r="B170" s="17" t="s">
        <v>80</v>
      </c>
      <c r="C170" s="17" t="s">
        <v>49</v>
      </c>
      <c r="D170" s="18"/>
      <c r="E170" s="15">
        <f>E171</f>
        <v>14153000</v>
      </c>
    </row>
    <row r="171" spans="1:5" ht="12.75">
      <c r="A171" s="24" t="s">
        <v>82</v>
      </c>
      <c r="B171" s="17" t="s">
        <v>80</v>
      </c>
      <c r="C171" s="17" t="s">
        <v>83</v>
      </c>
      <c r="D171" s="18"/>
      <c r="E171" s="15">
        <f>E172+E173</f>
        <v>14153000</v>
      </c>
    </row>
    <row r="172" spans="1:5" ht="26.25" customHeight="1">
      <c r="A172" s="25" t="s">
        <v>84</v>
      </c>
      <c r="B172" s="17" t="s">
        <v>80</v>
      </c>
      <c r="C172" s="17" t="s">
        <v>85</v>
      </c>
      <c r="D172" s="18"/>
      <c r="E172" s="15">
        <v>13953000</v>
      </c>
    </row>
    <row r="173" spans="1:5" ht="25.5">
      <c r="A173" s="16" t="s">
        <v>86</v>
      </c>
      <c r="B173" s="17" t="s">
        <v>80</v>
      </c>
      <c r="C173" s="17" t="s">
        <v>87</v>
      </c>
      <c r="D173" s="18"/>
      <c r="E173" s="15">
        <v>200000</v>
      </c>
    </row>
    <row r="174" spans="1:5" ht="25.5">
      <c r="A174" s="16" t="s">
        <v>12</v>
      </c>
      <c r="B174" s="17" t="s">
        <v>80</v>
      </c>
      <c r="C174" s="17" t="s">
        <v>13</v>
      </c>
      <c r="D174" s="18"/>
      <c r="E174" s="15">
        <f>E175</f>
        <v>3909000</v>
      </c>
    </row>
    <row r="175" spans="1:5" ht="24" customHeight="1">
      <c r="A175" s="16" t="s">
        <v>14</v>
      </c>
      <c r="B175" s="17" t="s">
        <v>80</v>
      </c>
      <c r="C175" s="17" t="s">
        <v>15</v>
      </c>
      <c r="D175" s="18"/>
      <c r="E175" s="15">
        <f>E176+E177</f>
        <v>3909000</v>
      </c>
    </row>
    <row r="176" spans="1:5" ht="25.5">
      <c r="A176" s="16" t="s">
        <v>43</v>
      </c>
      <c r="B176" s="17" t="s">
        <v>80</v>
      </c>
      <c r="C176" s="17" t="s">
        <v>44</v>
      </c>
      <c r="D176" s="20"/>
      <c r="E176" s="83">
        <f>493000+46200</f>
        <v>539200</v>
      </c>
    </row>
    <row r="177" spans="1:5" ht="25.5">
      <c r="A177" s="25" t="s">
        <v>16</v>
      </c>
      <c r="B177" s="17" t="s">
        <v>80</v>
      </c>
      <c r="C177" s="17" t="s">
        <v>17</v>
      </c>
      <c r="D177" s="20"/>
      <c r="E177" s="83">
        <f>3062000+307800</f>
        <v>3369800</v>
      </c>
    </row>
    <row r="178" spans="1:5" ht="12.75">
      <c r="A178" s="25" t="s">
        <v>29</v>
      </c>
      <c r="B178" s="17" t="s">
        <v>80</v>
      </c>
      <c r="C178" s="17" t="s">
        <v>30</v>
      </c>
      <c r="D178" s="20"/>
      <c r="E178" s="15">
        <f>E179</f>
        <v>16000</v>
      </c>
    </row>
    <row r="179" spans="1:5" ht="12.75">
      <c r="A179" s="25" t="s">
        <v>57</v>
      </c>
      <c r="B179" s="17" t="s">
        <v>80</v>
      </c>
      <c r="C179" s="17" t="s">
        <v>58</v>
      </c>
      <c r="D179" s="20"/>
      <c r="E179" s="15">
        <f>E180</f>
        <v>16000</v>
      </c>
    </row>
    <row r="180" spans="1:5" ht="12.75">
      <c r="A180" s="25" t="s">
        <v>59</v>
      </c>
      <c r="B180" s="17" t="s">
        <v>80</v>
      </c>
      <c r="C180" s="17" t="s">
        <v>60</v>
      </c>
      <c r="D180" s="18"/>
      <c r="E180" s="15">
        <v>16000</v>
      </c>
    </row>
    <row r="181" spans="1:5" ht="41.25" customHeight="1">
      <c r="A181" s="21" t="s">
        <v>162</v>
      </c>
      <c r="B181" s="22" t="s">
        <v>88</v>
      </c>
      <c r="C181" s="22" t="s">
        <v>11</v>
      </c>
      <c r="D181" s="40">
        <f>D182</f>
        <v>0</v>
      </c>
      <c r="E181" s="12">
        <f>E182</f>
        <v>5353700</v>
      </c>
    </row>
    <row r="182" spans="1:5" ht="68.25" customHeight="1">
      <c r="A182" s="24" t="s">
        <v>163</v>
      </c>
      <c r="B182" s="17" t="s">
        <v>89</v>
      </c>
      <c r="C182" s="17" t="s">
        <v>11</v>
      </c>
      <c r="D182" s="41">
        <f>D185</f>
        <v>0</v>
      </c>
      <c r="E182" s="15">
        <f>E183+E187+E191</f>
        <v>5353700</v>
      </c>
    </row>
    <row r="183" spans="1:5" ht="54" customHeight="1">
      <c r="A183" s="24" t="s">
        <v>81</v>
      </c>
      <c r="B183" s="17" t="s">
        <v>89</v>
      </c>
      <c r="C183" s="17" t="s">
        <v>49</v>
      </c>
      <c r="D183" s="41"/>
      <c r="E183" s="15">
        <f>E184</f>
        <v>3997000</v>
      </c>
    </row>
    <row r="184" spans="1:5" ht="12" customHeight="1">
      <c r="A184" s="24" t="s">
        <v>82</v>
      </c>
      <c r="B184" s="17" t="s">
        <v>89</v>
      </c>
      <c r="C184" s="17" t="s">
        <v>83</v>
      </c>
      <c r="D184" s="41"/>
      <c r="E184" s="15">
        <f>E185+E186</f>
        <v>3997000</v>
      </c>
    </row>
    <row r="185" spans="1:5" ht="31.5" customHeight="1">
      <c r="A185" s="25" t="s">
        <v>84</v>
      </c>
      <c r="B185" s="17" t="s">
        <v>89</v>
      </c>
      <c r="C185" s="17" t="s">
        <v>85</v>
      </c>
      <c r="D185" s="20"/>
      <c r="E185" s="15">
        <f>3546000+351000</f>
        <v>3897000</v>
      </c>
    </row>
    <row r="186" spans="1:5" ht="25.5">
      <c r="A186" s="16" t="s">
        <v>86</v>
      </c>
      <c r="B186" s="17" t="s">
        <v>89</v>
      </c>
      <c r="C186" s="17" t="s">
        <v>87</v>
      </c>
      <c r="D186" s="20"/>
      <c r="E186" s="15">
        <v>100000</v>
      </c>
    </row>
    <row r="187" spans="1:5" ht="25.5">
      <c r="A187" s="16" t="s">
        <v>12</v>
      </c>
      <c r="B187" s="17" t="s">
        <v>89</v>
      </c>
      <c r="C187" s="17" t="s">
        <v>13</v>
      </c>
      <c r="D187" s="20"/>
      <c r="E187" s="15">
        <f>E188</f>
        <v>1353700</v>
      </c>
    </row>
    <row r="188" spans="1:5" ht="25.5">
      <c r="A188" s="16" t="s">
        <v>14</v>
      </c>
      <c r="B188" s="17" t="s">
        <v>89</v>
      </c>
      <c r="C188" s="17" t="s">
        <v>15</v>
      </c>
      <c r="D188" s="20"/>
      <c r="E188" s="15">
        <f>E189+E190</f>
        <v>1353700</v>
      </c>
    </row>
    <row r="189" spans="1:5" ht="25.5">
      <c r="A189" s="16" t="s">
        <v>43</v>
      </c>
      <c r="B189" s="17" t="s">
        <v>89</v>
      </c>
      <c r="C189" s="17" t="s">
        <v>44</v>
      </c>
      <c r="D189" s="20"/>
      <c r="E189" s="15">
        <f>105000+8700</f>
        <v>113700</v>
      </c>
    </row>
    <row r="190" spans="1:5" ht="25.5">
      <c r="A190" s="16" t="s">
        <v>16</v>
      </c>
      <c r="B190" s="17" t="s">
        <v>89</v>
      </c>
      <c r="C190" s="17" t="s">
        <v>17</v>
      </c>
      <c r="D190" s="20"/>
      <c r="E190" s="15">
        <v>1240000</v>
      </c>
    </row>
    <row r="191" spans="1:5" ht="12.75">
      <c r="A191" s="25" t="s">
        <v>29</v>
      </c>
      <c r="B191" s="17" t="s">
        <v>89</v>
      </c>
      <c r="C191" s="17" t="s">
        <v>30</v>
      </c>
      <c r="D191" s="20"/>
      <c r="E191" s="15">
        <f>E192</f>
        <v>3000</v>
      </c>
    </row>
    <row r="192" spans="1:5" ht="12.75">
      <c r="A192" s="25" t="s">
        <v>57</v>
      </c>
      <c r="B192" s="17" t="s">
        <v>89</v>
      </c>
      <c r="C192" s="17" t="s">
        <v>58</v>
      </c>
      <c r="D192" s="20"/>
      <c r="E192" s="15">
        <f>E193</f>
        <v>3000</v>
      </c>
    </row>
    <row r="193" spans="1:5" ht="12.75">
      <c r="A193" s="25" t="s">
        <v>59</v>
      </c>
      <c r="B193" s="17" t="s">
        <v>89</v>
      </c>
      <c r="C193" s="17" t="s">
        <v>60</v>
      </c>
      <c r="D193" s="18"/>
      <c r="E193" s="15">
        <v>3000</v>
      </c>
    </row>
    <row r="194" spans="1:5" ht="30" customHeight="1">
      <c r="A194" s="21" t="s">
        <v>164</v>
      </c>
      <c r="B194" s="22" t="s">
        <v>90</v>
      </c>
      <c r="C194" s="22" t="s">
        <v>11</v>
      </c>
      <c r="D194" s="40" t="e">
        <f>#REF!</f>
        <v>#REF!</v>
      </c>
      <c r="E194" s="12">
        <f>E196+E200+E204</f>
        <v>3744800</v>
      </c>
    </row>
    <row r="195" spans="1:5" ht="39" customHeight="1">
      <c r="A195" s="24" t="s">
        <v>165</v>
      </c>
      <c r="B195" s="17" t="s">
        <v>91</v>
      </c>
      <c r="C195" s="17" t="s">
        <v>11</v>
      </c>
      <c r="D195" s="41"/>
      <c r="E195" s="15">
        <f>E196</f>
        <v>2859000</v>
      </c>
    </row>
    <row r="196" spans="1:5" ht="56.25" customHeight="1">
      <c r="A196" s="24" t="s">
        <v>81</v>
      </c>
      <c r="B196" s="17" t="s">
        <v>91</v>
      </c>
      <c r="C196" s="17" t="s">
        <v>49</v>
      </c>
      <c r="D196" s="41"/>
      <c r="E196" s="15">
        <f>E197</f>
        <v>2859000</v>
      </c>
    </row>
    <row r="197" spans="1:5" ht="12.75">
      <c r="A197" s="24" t="s">
        <v>82</v>
      </c>
      <c r="B197" s="17" t="s">
        <v>91</v>
      </c>
      <c r="C197" s="17" t="s">
        <v>83</v>
      </c>
      <c r="D197" s="41"/>
      <c r="E197" s="15">
        <f>E198+E199</f>
        <v>2859000</v>
      </c>
    </row>
    <row r="198" spans="1:5" ht="29.25" customHeight="1">
      <c r="A198" s="25" t="s">
        <v>84</v>
      </c>
      <c r="B198" s="17" t="s">
        <v>91</v>
      </c>
      <c r="C198" s="17" t="s">
        <v>85</v>
      </c>
      <c r="D198" s="20"/>
      <c r="E198" s="15">
        <v>2766000</v>
      </c>
    </row>
    <row r="199" spans="1:5" ht="25.5">
      <c r="A199" s="16" t="s">
        <v>86</v>
      </c>
      <c r="B199" s="17" t="s">
        <v>91</v>
      </c>
      <c r="C199" s="17" t="s">
        <v>87</v>
      </c>
      <c r="D199" s="20"/>
      <c r="E199" s="15">
        <v>93000</v>
      </c>
    </row>
    <row r="200" spans="1:5" ht="25.5">
      <c r="A200" s="16" t="s">
        <v>12</v>
      </c>
      <c r="B200" s="17" t="s">
        <v>91</v>
      </c>
      <c r="C200" s="17" t="s">
        <v>13</v>
      </c>
      <c r="D200" s="20"/>
      <c r="E200" s="15">
        <f>E201</f>
        <v>882800</v>
      </c>
    </row>
    <row r="201" spans="1:5" ht="25.5">
      <c r="A201" s="16" t="s">
        <v>14</v>
      </c>
      <c r="B201" s="17" t="s">
        <v>91</v>
      </c>
      <c r="C201" s="17" t="s">
        <v>15</v>
      </c>
      <c r="D201" s="20"/>
      <c r="E201" s="15">
        <f>E202+E203</f>
        <v>882800</v>
      </c>
    </row>
    <row r="202" spans="1:5" ht="25.5">
      <c r="A202" s="16" t="s">
        <v>43</v>
      </c>
      <c r="B202" s="17" t="s">
        <v>91</v>
      </c>
      <c r="C202" s="17" t="s">
        <v>44</v>
      </c>
      <c r="D202" s="20"/>
      <c r="E202" s="15">
        <f>67000+9800</f>
        <v>76800</v>
      </c>
    </row>
    <row r="203" spans="1:5" ht="25.5">
      <c r="A203" s="16" t="s">
        <v>16</v>
      </c>
      <c r="B203" s="17" t="s">
        <v>91</v>
      </c>
      <c r="C203" s="17" t="s">
        <v>17</v>
      </c>
      <c r="D203" s="20"/>
      <c r="E203" s="15">
        <v>806000</v>
      </c>
    </row>
    <row r="204" spans="1:5" ht="12.75">
      <c r="A204" s="25" t="s">
        <v>29</v>
      </c>
      <c r="B204" s="17" t="s">
        <v>91</v>
      </c>
      <c r="C204" s="17" t="s">
        <v>30</v>
      </c>
      <c r="D204" s="20"/>
      <c r="E204" s="15">
        <f>E205</f>
        <v>3000</v>
      </c>
    </row>
    <row r="205" spans="1:5" ht="12.75">
      <c r="A205" s="25" t="s">
        <v>57</v>
      </c>
      <c r="B205" s="17" t="s">
        <v>91</v>
      </c>
      <c r="C205" s="17" t="s">
        <v>58</v>
      </c>
      <c r="D205" s="20"/>
      <c r="E205" s="15">
        <f>E206</f>
        <v>3000</v>
      </c>
    </row>
    <row r="206" spans="1:5" ht="12.75">
      <c r="A206" s="25" t="s">
        <v>59</v>
      </c>
      <c r="B206" s="17" t="s">
        <v>91</v>
      </c>
      <c r="C206" s="17" t="s">
        <v>60</v>
      </c>
      <c r="D206" s="18"/>
      <c r="E206" s="15">
        <v>3000</v>
      </c>
    </row>
    <row r="207" spans="1:5" ht="53.25" customHeight="1">
      <c r="A207" s="30" t="s">
        <v>0</v>
      </c>
      <c r="B207" s="75">
        <v>5600000</v>
      </c>
      <c r="C207" s="17" t="s">
        <v>11</v>
      </c>
      <c r="D207" s="18"/>
      <c r="E207" s="12">
        <f>E208+E212+E210+E214+E216</f>
        <v>15951243.88</v>
      </c>
    </row>
    <row r="208" spans="1:5" ht="70.5" customHeight="1">
      <c r="A208" s="25" t="s">
        <v>1</v>
      </c>
      <c r="B208" s="17" t="s">
        <v>107</v>
      </c>
      <c r="C208" s="17" t="s">
        <v>11</v>
      </c>
      <c r="D208" s="18"/>
      <c r="E208" s="15">
        <f>E209</f>
        <v>1531300</v>
      </c>
    </row>
    <row r="209" spans="1:5" ht="18.75" customHeight="1">
      <c r="A209" s="24" t="s">
        <v>72</v>
      </c>
      <c r="B209" s="17" t="s">
        <v>107</v>
      </c>
      <c r="C209" s="17" t="s">
        <v>73</v>
      </c>
      <c r="D209" s="18"/>
      <c r="E209" s="15">
        <v>1531300</v>
      </c>
    </row>
    <row r="210" spans="1:5" ht="57.75" customHeight="1">
      <c r="A210" s="85" t="s">
        <v>171</v>
      </c>
      <c r="B210" s="17" t="s">
        <v>172</v>
      </c>
      <c r="C210" s="17" t="s">
        <v>11</v>
      </c>
      <c r="D210" s="20"/>
      <c r="E210" s="83">
        <f>E211</f>
        <v>504837.23</v>
      </c>
    </row>
    <row r="211" spans="1:5" ht="18.75" customHeight="1">
      <c r="A211" s="24" t="s">
        <v>72</v>
      </c>
      <c r="B211" s="17" t="s">
        <v>172</v>
      </c>
      <c r="C211" s="17" t="s">
        <v>73</v>
      </c>
      <c r="D211" s="20"/>
      <c r="E211" s="83">
        <v>504837.23</v>
      </c>
    </row>
    <row r="212" spans="1:5" ht="123.75" customHeight="1">
      <c r="A212" s="59" t="s">
        <v>2</v>
      </c>
      <c r="B212" s="17" t="s">
        <v>92</v>
      </c>
      <c r="C212" s="17" t="s">
        <v>11</v>
      </c>
      <c r="D212" s="14">
        <f>D213</f>
        <v>0</v>
      </c>
      <c r="E212" s="15">
        <f>E213</f>
        <v>7865106.65</v>
      </c>
    </row>
    <row r="213" spans="1:5" ht="19.5" customHeight="1">
      <c r="A213" s="24" t="s">
        <v>72</v>
      </c>
      <c r="B213" s="17" t="s">
        <v>92</v>
      </c>
      <c r="C213" s="17" t="s">
        <v>73</v>
      </c>
      <c r="D213" s="20"/>
      <c r="E213" s="83">
        <f>4351200+3513906.65</f>
        <v>7865106.65</v>
      </c>
    </row>
    <row r="214" spans="1:5" ht="41.25" customHeight="1">
      <c r="A214" s="85" t="s">
        <v>169</v>
      </c>
      <c r="B214" s="87" t="s">
        <v>170</v>
      </c>
      <c r="C214" s="17" t="s">
        <v>11</v>
      </c>
      <c r="D214" s="20"/>
      <c r="E214" s="83">
        <f>E215</f>
        <v>5000000</v>
      </c>
    </row>
    <row r="215" spans="1:5" ht="19.5" customHeight="1">
      <c r="A215" s="24" t="s">
        <v>72</v>
      </c>
      <c r="B215" s="87" t="s">
        <v>170</v>
      </c>
      <c r="C215" s="17" t="s">
        <v>73</v>
      </c>
      <c r="D215" s="20"/>
      <c r="E215" s="83">
        <v>5000000</v>
      </c>
    </row>
    <row r="216" spans="1:5" ht="54" customHeight="1">
      <c r="A216" s="85" t="s">
        <v>173</v>
      </c>
      <c r="B216" s="89" t="s">
        <v>174</v>
      </c>
      <c r="C216" s="90">
        <v>0</v>
      </c>
      <c r="D216" s="37"/>
      <c r="E216" s="83">
        <f>E217</f>
        <v>1050000</v>
      </c>
    </row>
    <row r="217" spans="1:5" ht="19.5" customHeight="1">
      <c r="A217" s="24" t="s">
        <v>72</v>
      </c>
      <c r="B217" s="17" t="s">
        <v>175</v>
      </c>
      <c r="C217" s="17" t="s">
        <v>73</v>
      </c>
      <c r="D217" s="37"/>
      <c r="E217" s="83">
        <v>1050000</v>
      </c>
    </row>
    <row r="218" spans="1:5" ht="12.75">
      <c r="A218" s="60"/>
      <c r="B218" s="61"/>
      <c r="C218" s="61"/>
      <c r="D218" s="61"/>
      <c r="E218" s="78">
        <f>E13+E37+E47+E52+E66+E86+E93+E106+E122+E164+E168+E181+E194+E207</f>
        <v>119751110.5</v>
      </c>
    </row>
    <row r="219" ht="21" customHeight="1">
      <c r="E219" s="68"/>
    </row>
    <row r="220" ht="12.75">
      <c r="E220" s="68"/>
    </row>
    <row r="221" ht="12.75">
      <c r="E221" s="68"/>
    </row>
    <row r="222" ht="12.75">
      <c r="E222" s="68"/>
    </row>
    <row r="345" spans="1:5" ht="12.75">
      <c r="A345" s="62"/>
      <c r="B345" s="62"/>
      <c r="C345" s="62"/>
      <c r="D345" s="62"/>
      <c r="E345" s="62"/>
    </row>
    <row r="346" spans="1:5" ht="12.75">
      <c r="A346" s="62"/>
      <c r="B346" s="62"/>
      <c r="C346" s="62"/>
      <c r="D346" s="62"/>
      <c r="E346" s="62"/>
    </row>
    <row r="347" spans="1:5" ht="12.75">
      <c r="A347" s="62"/>
      <c r="B347" s="62"/>
      <c r="C347" s="62"/>
      <c r="D347" s="62"/>
      <c r="E347" s="63"/>
    </row>
    <row r="348" spans="1:5" ht="12.75">
      <c r="A348" s="62"/>
      <c r="B348" s="62"/>
      <c r="C348" s="62"/>
      <c r="D348" s="62"/>
      <c r="E348" s="62"/>
    </row>
    <row r="349" spans="1:5" ht="12.75">
      <c r="A349" s="62"/>
      <c r="B349" s="62"/>
      <c r="C349" s="62"/>
      <c r="D349" s="62"/>
      <c r="E349" s="62"/>
    </row>
    <row r="350" spans="1:5" ht="12.75">
      <c r="A350" s="62"/>
      <c r="B350" s="62"/>
      <c r="C350" s="62"/>
      <c r="D350" s="62"/>
      <c r="E350" s="62"/>
    </row>
    <row r="351" spans="1:5" ht="12.75">
      <c r="A351" s="62"/>
      <c r="B351" s="62"/>
      <c r="C351" s="62"/>
      <c r="D351" s="62"/>
      <c r="E351" s="62"/>
    </row>
    <row r="352" spans="1:5" ht="12.75">
      <c r="A352" s="62"/>
      <c r="B352" s="62"/>
      <c r="C352" s="62"/>
      <c r="D352" s="62"/>
      <c r="E352" s="62"/>
    </row>
    <row r="353" spans="1:5" ht="12.75">
      <c r="A353" s="62"/>
      <c r="B353" s="62"/>
      <c r="C353" s="62"/>
      <c r="D353" s="62"/>
      <c r="E353" s="62"/>
    </row>
    <row r="354" spans="1:5" ht="12.75">
      <c r="A354" s="62"/>
      <c r="B354" s="62"/>
      <c r="C354" s="62"/>
      <c r="D354" s="62"/>
      <c r="E354" s="62"/>
    </row>
    <row r="355" spans="1:5" ht="12.75">
      <c r="A355" s="62"/>
      <c r="B355" s="62"/>
      <c r="C355" s="62"/>
      <c r="D355" s="62"/>
      <c r="E355" s="62"/>
    </row>
    <row r="356" spans="1:5" ht="12.75">
      <c r="A356" s="62"/>
      <c r="B356" s="62"/>
      <c r="C356" s="62"/>
      <c r="D356" s="62"/>
      <c r="E356" s="62"/>
    </row>
    <row r="357" spans="1:5" ht="12.75">
      <c r="A357" s="62"/>
      <c r="B357" s="62"/>
      <c r="C357" s="62"/>
      <c r="D357" s="62"/>
      <c r="E357" s="62"/>
    </row>
    <row r="358" spans="1:5" ht="12.75">
      <c r="A358" s="62"/>
      <c r="B358" s="62"/>
      <c r="C358" s="62"/>
      <c r="D358" s="62"/>
      <c r="E358" s="62"/>
    </row>
    <row r="359" spans="1:5" ht="12.75">
      <c r="A359" s="62"/>
      <c r="B359" s="62"/>
      <c r="C359" s="62"/>
      <c r="D359" s="62"/>
      <c r="E359" s="62"/>
    </row>
    <row r="360" spans="1:5" ht="12.75">
      <c r="A360" s="62"/>
      <c r="B360" s="62"/>
      <c r="C360" s="62"/>
      <c r="D360" s="62"/>
      <c r="E360" s="62"/>
    </row>
    <row r="361" spans="1:5" ht="12.75">
      <c r="A361" s="62"/>
      <c r="B361" s="62"/>
      <c r="C361" s="62"/>
      <c r="D361" s="62"/>
      <c r="E361" s="62"/>
    </row>
    <row r="362" spans="1:5" ht="12.75">
      <c r="A362" s="62"/>
      <c r="B362" s="62"/>
      <c r="C362" s="62"/>
      <c r="D362" s="62"/>
      <c r="E362" s="62"/>
    </row>
    <row r="363" spans="1:5" ht="12.75">
      <c r="A363" s="62"/>
      <c r="B363" s="62"/>
      <c r="C363" s="62"/>
      <c r="D363" s="62"/>
      <c r="E363" s="62"/>
    </row>
    <row r="364" spans="1:5" ht="12.75">
      <c r="A364" s="62"/>
      <c r="B364" s="62"/>
      <c r="C364" s="62"/>
      <c r="D364" s="62"/>
      <c r="E364" s="62"/>
    </row>
    <row r="365" spans="1:5" ht="12.75">
      <c r="A365" s="62"/>
      <c r="B365" s="62"/>
      <c r="C365" s="62"/>
      <c r="D365" s="62"/>
      <c r="E365" s="62"/>
    </row>
    <row r="366" spans="1:5" ht="12.75">
      <c r="A366" s="62"/>
      <c r="B366" s="62"/>
      <c r="C366" s="62"/>
      <c r="D366" s="62"/>
      <c r="E366" s="62"/>
    </row>
    <row r="367" spans="1:5" ht="12.75">
      <c r="A367" s="62"/>
      <c r="B367" s="62"/>
      <c r="C367" s="62"/>
      <c r="D367" s="62"/>
      <c r="E367" s="62"/>
    </row>
    <row r="368" spans="1:5" ht="12.75">
      <c r="A368" s="62"/>
      <c r="B368" s="62"/>
      <c r="C368" s="62"/>
      <c r="D368" s="62"/>
      <c r="E368" s="62"/>
    </row>
    <row r="369" spans="1:5" ht="12.75">
      <c r="A369" s="62"/>
      <c r="B369" s="62"/>
      <c r="C369" s="62"/>
      <c r="D369" s="62"/>
      <c r="E369" s="62"/>
    </row>
    <row r="370" spans="1:5" ht="12.75">
      <c r="A370" s="62"/>
      <c r="B370" s="62"/>
      <c r="C370" s="62"/>
      <c r="D370" s="62"/>
      <c r="E370" s="62"/>
    </row>
    <row r="371" spans="1:5" ht="12.75">
      <c r="A371" s="62"/>
      <c r="B371" s="62"/>
      <c r="C371" s="62"/>
      <c r="D371" s="62"/>
      <c r="E371" s="62"/>
    </row>
    <row r="372" spans="1:5" ht="12.75">
      <c r="A372" s="62"/>
      <c r="B372" s="62"/>
      <c r="C372" s="62"/>
      <c r="D372" s="62"/>
      <c r="E372" s="62"/>
    </row>
    <row r="373" spans="1:5" ht="12.75">
      <c r="A373" s="62"/>
      <c r="B373" s="62"/>
      <c r="C373" s="62"/>
      <c r="D373" s="62"/>
      <c r="E373" s="62"/>
    </row>
    <row r="374" spans="1:5" ht="12.75">
      <c r="A374" s="62"/>
      <c r="B374" s="62"/>
      <c r="C374" s="62"/>
      <c r="D374" s="62"/>
      <c r="E374" s="62"/>
    </row>
    <row r="375" spans="1:5" ht="12.75">
      <c r="A375" s="62"/>
      <c r="B375" s="62"/>
      <c r="C375" s="62"/>
      <c r="D375" s="62"/>
      <c r="E375" s="62"/>
    </row>
    <row r="376" spans="1:5" ht="12.75">
      <c r="A376" s="62"/>
      <c r="B376" s="62"/>
      <c r="C376" s="62"/>
      <c r="D376" s="62"/>
      <c r="E376" s="62"/>
    </row>
    <row r="377" spans="1:5" ht="12.75">
      <c r="A377" s="62"/>
      <c r="B377" s="62"/>
      <c r="C377" s="62"/>
      <c r="D377" s="62"/>
      <c r="E377" s="62"/>
    </row>
    <row r="378" spans="1:5" ht="12.75">
      <c r="A378" s="62"/>
      <c r="B378" s="62"/>
      <c r="C378" s="62"/>
      <c r="D378" s="62"/>
      <c r="E378" s="62"/>
    </row>
    <row r="379" spans="1:5" ht="12.75">
      <c r="A379" s="62"/>
      <c r="B379" s="62"/>
      <c r="C379" s="62"/>
      <c r="D379" s="62"/>
      <c r="E379" s="62"/>
    </row>
    <row r="380" spans="1:5" ht="12.75">
      <c r="A380" s="62"/>
      <c r="B380" s="62"/>
      <c r="C380" s="62"/>
      <c r="D380" s="62"/>
      <c r="E380" s="62"/>
    </row>
    <row r="381" spans="1:5" ht="12.75">
      <c r="A381" s="62"/>
      <c r="B381" s="62"/>
      <c r="C381" s="62"/>
      <c r="D381" s="62"/>
      <c r="E381" s="62"/>
    </row>
    <row r="382" spans="1:5" ht="12.75">
      <c r="A382" s="62"/>
      <c r="B382" s="62"/>
      <c r="C382" s="62"/>
      <c r="D382" s="62"/>
      <c r="E382" s="62"/>
    </row>
    <row r="383" spans="1:5" ht="12.75">
      <c r="A383" s="62"/>
      <c r="B383" s="62"/>
      <c r="C383" s="62"/>
      <c r="D383" s="62"/>
      <c r="E383" s="62"/>
    </row>
    <row r="384" spans="1:5" ht="12.75">
      <c r="A384" s="62"/>
      <c r="B384" s="62"/>
      <c r="C384" s="62"/>
      <c r="D384" s="62"/>
      <c r="E384" s="62"/>
    </row>
    <row r="385" spans="1:5" ht="12.75">
      <c r="A385" s="62"/>
      <c r="B385" s="62"/>
      <c r="C385" s="62"/>
      <c r="D385" s="62"/>
      <c r="E385" s="62"/>
    </row>
    <row r="386" spans="1:5" ht="12.75">
      <c r="A386" s="62"/>
      <c r="B386" s="62"/>
      <c r="C386" s="62"/>
      <c r="D386" s="62"/>
      <c r="E386" s="62"/>
    </row>
    <row r="387" spans="1:5" ht="12.75">
      <c r="A387" s="62"/>
      <c r="B387" s="62"/>
      <c r="C387" s="62"/>
      <c r="D387" s="62"/>
      <c r="E387" s="62"/>
    </row>
    <row r="388" spans="1:5" ht="12.75">
      <c r="A388" s="62"/>
      <c r="B388" s="62"/>
      <c r="C388" s="62"/>
      <c r="D388" s="62"/>
      <c r="E388" s="62"/>
    </row>
    <row r="389" spans="1:5" ht="12.75">
      <c r="A389" s="62"/>
      <c r="B389" s="62"/>
      <c r="C389" s="62"/>
      <c r="D389" s="62"/>
      <c r="E389" s="62"/>
    </row>
    <row r="390" spans="1:5" ht="12.75">
      <c r="A390" s="62"/>
      <c r="B390" s="62"/>
      <c r="C390" s="62"/>
      <c r="D390" s="62"/>
      <c r="E390" s="62"/>
    </row>
    <row r="391" spans="1:5" ht="12.75">
      <c r="A391" s="62"/>
      <c r="B391" s="62"/>
      <c r="C391" s="62"/>
      <c r="D391" s="62"/>
      <c r="E391" s="62"/>
    </row>
    <row r="392" spans="1:5" ht="12.75">
      <c r="A392" s="62"/>
      <c r="B392" s="62"/>
      <c r="C392" s="62"/>
      <c r="D392" s="62"/>
      <c r="E392" s="62"/>
    </row>
    <row r="393" spans="1:5" ht="12.75">
      <c r="A393" s="62"/>
      <c r="B393" s="62"/>
      <c r="C393" s="62"/>
      <c r="D393" s="62"/>
      <c r="E393" s="62"/>
    </row>
    <row r="394" spans="1:5" ht="12.75">
      <c r="A394" s="62"/>
      <c r="B394" s="62"/>
      <c r="C394" s="62"/>
      <c r="D394" s="62"/>
      <c r="E394" s="62"/>
    </row>
    <row r="395" spans="1:5" ht="12.75">
      <c r="A395" s="62"/>
      <c r="B395" s="62"/>
      <c r="C395" s="62"/>
      <c r="D395" s="62"/>
      <c r="E395" s="62"/>
    </row>
    <row r="396" spans="1:5" ht="12.75">
      <c r="A396" s="62"/>
      <c r="B396" s="62"/>
      <c r="C396" s="62"/>
      <c r="D396" s="62"/>
      <c r="E396" s="62"/>
    </row>
    <row r="397" spans="1:5" ht="12.75">
      <c r="A397" s="62"/>
      <c r="B397" s="62"/>
      <c r="C397" s="62"/>
      <c r="D397" s="62"/>
      <c r="E397" s="62"/>
    </row>
    <row r="398" spans="1:5" ht="12.75">
      <c r="A398" s="62"/>
      <c r="B398" s="62"/>
      <c r="C398" s="62"/>
      <c r="D398" s="62"/>
      <c r="E398" s="62"/>
    </row>
    <row r="399" spans="1:5" ht="12.75">
      <c r="A399" s="62"/>
      <c r="B399" s="62"/>
      <c r="C399" s="62"/>
      <c r="D399" s="62"/>
      <c r="E399" s="62"/>
    </row>
    <row r="400" spans="1:5" ht="12.75">
      <c r="A400" s="62"/>
      <c r="B400" s="62"/>
      <c r="C400" s="62"/>
      <c r="D400" s="62"/>
      <c r="E400" s="62"/>
    </row>
    <row r="401" spans="1:5" ht="12.75">
      <c r="A401" s="62"/>
      <c r="B401" s="62"/>
      <c r="C401" s="62"/>
      <c r="D401" s="62"/>
      <c r="E401" s="62"/>
    </row>
    <row r="402" spans="1:5" ht="12.75">
      <c r="A402" s="62"/>
      <c r="B402" s="62"/>
      <c r="C402" s="62"/>
      <c r="D402" s="62"/>
      <c r="E402" s="62"/>
    </row>
    <row r="403" spans="1:5" ht="12.75">
      <c r="A403" s="62"/>
      <c r="B403" s="62"/>
      <c r="C403" s="62"/>
      <c r="D403" s="62"/>
      <c r="E403" s="62"/>
    </row>
    <row r="404" spans="1:5" ht="12.75">
      <c r="A404" s="62"/>
      <c r="B404" s="62"/>
      <c r="C404" s="62"/>
      <c r="D404" s="62"/>
      <c r="E404" s="62"/>
    </row>
    <row r="405" spans="1:5" ht="12.75">
      <c r="A405" s="62"/>
      <c r="B405" s="62"/>
      <c r="C405" s="62"/>
      <c r="D405" s="62"/>
      <c r="E405" s="62"/>
    </row>
    <row r="406" spans="1:5" ht="12.75">
      <c r="A406" s="62"/>
      <c r="B406" s="62"/>
      <c r="C406" s="62"/>
      <c r="D406" s="62"/>
      <c r="E406" s="62"/>
    </row>
    <row r="407" spans="1:5" ht="12.75">
      <c r="A407" s="62"/>
      <c r="B407" s="62"/>
      <c r="C407" s="62"/>
      <c r="D407" s="62"/>
      <c r="E407" s="62"/>
    </row>
    <row r="408" spans="1:5" ht="12.75">
      <c r="A408" s="62"/>
      <c r="B408" s="62"/>
      <c r="C408" s="62"/>
      <c r="D408" s="62"/>
      <c r="E408" s="62"/>
    </row>
    <row r="409" spans="1:5" ht="12.75">
      <c r="A409" s="62"/>
      <c r="B409" s="62"/>
      <c r="C409" s="62"/>
      <c r="D409" s="62"/>
      <c r="E409" s="62"/>
    </row>
    <row r="410" spans="1:5" ht="12.75">
      <c r="A410" s="62"/>
      <c r="B410" s="62"/>
      <c r="C410" s="62"/>
      <c r="D410" s="62"/>
      <c r="E410" s="62"/>
    </row>
    <row r="411" spans="1:5" ht="12.75">
      <c r="A411" s="62"/>
      <c r="B411" s="62"/>
      <c r="C411" s="62"/>
      <c r="D411" s="62"/>
      <c r="E411" s="62"/>
    </row>
    <row r="412" spans="1:5" ht="12.75">
      <c r="A412" s="62"/>
      <c r="B412" s="62"/>
      <c r="C412" s="62"/>
      <c r="D412" s="62"/>
      <c r="E412" s="62"/>
    </row>
    <row r="413" spans="1:5" ht="12.75">
      <c r="A413" s="62"/>
      <c r="B413" s="62"/>
      <c r="C413" s="62"/>
      <c r="D413" s="62"/>
      <c r="E413" s="62"/>
    </row>
    <row r="414" spans="1:5" ht="12.75">
      <c r="A414" s="62"/>
      <c r="B414" s="62"/>
      <c r="C414" s="62"/>
      <c r="D414" s="62"/>
      <c r="E414" s="62"/>
    </row>
    <row r="415" spans="1:5" ht="12.75">
      <c r="A415" s="62"/>
      <c r="B415" s="62"/>
      <c r="C415" s="62"/>
      <c r="D415" s="62"/>
      <c r="E415" s="62"/>
    </row>
    <row r="416" spans="1:5" ht="12.75">
      <c r="A416" s="62"/>
      <c r="B416" s="62"/>
      <c r="C416" s="62"/>
      <c r="D416" s="62"/>
      <c r="E416" s="62"/>
    </row>
    <row r="417" spans="1:5" ht="12.75">
      <c r="A417" s="62"/>
      <c r="B417" s="62"/>
      <c r="C417" s="62"/>
      <c r="D417" s="62"/>
      <c r="E417" s="62"/>
    </row>
    <row r="418" spans="1:5" ht="12.75">
      <c r="A418" s="62"/>
      <c r="B418" s="62"/>
      <c r="C418" s="62"/>
      <c r="D418" s="62"/>
      <c r="E418" s="62"/>
    </row>
    <row r="419" spans="1:5" ht="12.75">
      <c r="A419" s="62"/>
      <c r="B419" s="62"/>
      <c r="C419" s="62"/>
      <c r="D419" s="62"/>
      <c r="E419" s="62"/>
    </row>
    <row r="420" spans="1:5" ht="12.75">
      <c r="A420" s="62"/>
      <c r="B420" s="62"/>
      <c r="C420" s="62"/>
      <c r="D420" s="62"/>
      <c r="E420" s="62"/>
    </row>
    <row r="421" spans="1:5" ht="12.75">
      <c r="A421" s="62"/>
      <c r="B421" s="62"/>
      <c r="C421" s="62"/>
      <c r="D421" s="62"/>
      <c r="E421" s="62"/>
    </row>
    <row r="422" spans="1:5" ht="12.75">
      <c r="A422" s="62"/>
      <c r="B422" s="62"/>
      <c r="C422" s="62"/>
      <c r="D422" s="62"/>
      <c r="E422" s="62"/>
    </row>
    <row r="423" spans="1:5" ht="12.75">
      <c r="A423" s="62"/>
      <c r="B423" s="62"/>
      <c r="C423" s="62"/>
      <c r="D423" s="62"/>
      <c r="E423" s="62"/>
    </row>
    <row r="424" spans="1:5" ht="12.75">
      <c r="A424" s="62"/>
      <c r="B424" s="62"/>
      <c r="C424" s="62"/>
      <c r="D424" s="62"/>
      <c r="E424" s="62"/>
    </row>
    <row r="425" spans="1:5" ht="12.75">
      <c r="A425" s="62"/>
      <c r="B425" s="62"/>
      <c r="C425" s="62"/>
      <c r="D425" s="62"/>
      <c r="E425" s="62"/>
    </row>
    <row r="426" spans="1:5" ht="12.75">
      <c r="A426" s="62"/>
      <c r="B426" s="62"/>
      <c r="C426" s="62"/>
      <c r="D426" s="62"/>
      <c r="E426" s="62"/>
    </row>
    <row r="427" spans="1:5" ht="12.75">
      <c r="A427" s="62"/>
      <c r="B427" s="62"/>
      <c r="C427" s="62"/>
      <c r="D427" s="62"/>
      <c r="E427" s="62"/>
    </row>
    <row r="428" spans="1:5" ht="12.75">
      <c r="A428" s="62"/>
      <c r="B428" s="62"/>
      <c r="C428" s="62"/>
      <c r="D428" s="62"/>
      <c r="E428" s="62"/>
    </row>
    <row r="429" spans="1:5" ht="12.75">
      <c r="A429" s="62"/>
      <c r="B429" s="62"/>
      <c r="C429" s="62"/>
      <c r="D429" s="62"/>
      <c r="E429" s="62"/>
    </row>
    <row r="430" spans="1:5" ht="12.75">
      <c r="A430" s="62"/>
      <c r="B430" s="62"/>
      <c r="C430" s="62"/>
      <c r="D430" s="62"/>
      <c r="E430" s="62"/>
    </row>
    <row r="431" spans="1:5" ht="12.75">
      <c r="A431" s="62"/>
      <c r="B431" s="62"/>
      <c r="C431" s="62"/>
      <c r="D431" s="62"/>
      <c r="E431" s="62"/>
    </row>
    <row r="432" spans="1:5" ht="12.75">
      <c r="A432" s="62"/>
      <c r="B432" s="62"/>
      <c r="C432" s="62"/>
      <c r="D432" s="62"/>
      <c r="E432" s="62"/>
    </row>
    <row r="433" spans="1:5" ht="12.75">
      <c r="A433" s="62"/>
      <c r="B433" s="62"/>
      <c r="C433" s="62"/>
      <c r="D433" s="62"/>
      <c r="E433" s="62"/>
    </row>
    <row r="434" spans="1:5" ht="12.75">
      <c r="A434" s="62"/>
      <c r="B434" s="62"/>
      <c r="C434" s="62"/>
      <c r="D434" s="62"/>
      <c r="E434" s="62"/>
    </row>
    <row r="435" spans="1:5" ht="12.75">
      <c r="A435" s="62"/>
      <c r="B435" s="62"/>
      <c r="C435" s="62"/>
      <c r="D435" s="62"/>
      <c r="E435" s="62"/>
    </row>
    <row r="436" spans="1:5" ht="12.75">
      <c r="A436" s="62"/>
      <c r="B436" s="62"/>
      <c r="C436" s="62"/>
      <c r="D436" s="62"/>
      <c r="E436" s="62"/>
    </row>
    <row r="437" spans="1:5" ht="12.75">
      <c r="A437" s="62"/>
      <c r="B437" s="62"/>
      <c r="C437" s="62"/>
      <c r="D437" s="62"/>
      <c r="E437" s="62"/>
    </row>
    <row r="438" spans="1:5" ht="12.75">
      <c r="A438" s="62"/>
      <c r="B438" s="62"/>
      <c r="C438" s="62"/>
      <c r="D438" s="62"/>
      <c r="E438" s="62"/>
    </row>
    <row r="439" spans="1:5" ht="12.75">
      <c r="A439" s="62"/>
      <c r="B439" s="62"/>
      <c r="C439" s="62"/>
      <c r="D439" s="62"/>
      <c r="E439" s="62"/>
    </row>
    <row r="440" spans="1:5" ht="12.75">
      <c r="A440" s="62"/>
      <c r="B440" s="62"/>
      <c r="C440" s="62"/>
      <c r="D440" s="62"/>
      <c r="E440" s="62"/>
    </row>
    <row r="441" spans="1:5" ht="12.75">
      <c r="A441" s="62"/>
      <c r="B441" s="62"/>
      <c r="C441" s="62"/>
      <c r="D441" s="62"/>
      <c r="E441" s="62"/>
    </row>
    <row r="442" spans="1:5" ht="12.75">
      <c r="A442" s="62"/>
      <c r="B442" s="62"/>
      <c r="C442" s="62"/>
      <c r="D442" s="62"/>
      <c r="E442" s="62"/>
    </row>
    <row r="443" spans="1:5" ht="12.75">
      <c r="A443" s="62"/>
      <c r="B443" s="62"/>
      <c r="C443" s="62"/>
      <c r="D443" s="62"/>
      <c r="E443" s="62"/>
    </row>
    <row r="444" spans="1:5" ht="12.75">
      <c r="A444" s="62"/>
      <c r="B444" s="62"/>
      <c r="C444" s="62"/>
      <c r="D444" s="62"/>
      <c r="E444" s="62"/>
    </row>
    <row r="445" spans="1:5" ht="12.75">
      <c r="A445" s="62"/>
      <c r="B445" s="62"/>
      <c r="C445" s="62"/>
      <c r="D445" s="62"/>
      <c r="E445" s="62"/>
    </row>
    <row r="446" spans="1:5" ht="12.75">
      <c r="A446" s="62"/>
      <c r="B446" s="62"/>
      <c r="C446" s="62"/>
      <c r="D446" s="62"/>
      <c r="E446" s="62"/>
    </row>
    <row r="447" spans="1:5" ht="12.75">
      <c r="A447" s="62"/>
      <c r="B447" s="62"/>
      <c r="C447" s="62"/>
      <c r="D447" s="62"/>
      <c r="E447" s="62"/>
    </row>
    <row r="448" spans="1:5" ht="12.75">
      <c r="A448" s="62"/>
      <c r="B448" s="62"/>
      <c r="C448" s="62"/>
      <c r="D448" s="62"/>
      <c r="E448" s="62"/>
    </row>
    <row r="449" spans="1:5" ht="12.75">
      <c r="A449" s="62"/>
      <c r="B449" s="62"/>
      <c r="C449" s="62"/>
      <c r="D449" s="62"/>
      <c r="E449" s="62"/>
    </row>
    <row r="450" spans="1:5" ht="12.75">
      <c r="A450" s="62"/>
      <c r="B450" s="62"/>
      <c r="C450" s="62"/>
      <c r="D450" s="62"/>
      <c r="E450" s="62"/>
    </row>
    <row r="451" spans="1:5" ht="12.75">
      <c r="A451" s="62"/>
      <c r="B451" s="62"/>
      <c r="C451" s="62"/>
      <c r="D451" s="62"/>
      <c r="E451" s="62"/>
    </row>
    <row r="452" spans="1:5" ht="12.75">
      <c r="A452" s="62"/>
      <c r="B452" s="62"/>
      <c r="C452" s="62"/>
      <c r="D452" s="62"/>
      <c r="E452" s="62"/>
    </row>
    <row r="453" spans="1:5" ht="12.75">
      <c r="A453" s="62"/>
      <c r="B453" s="62"/>
      <c r="C453" s="62"/>
      <c r="D453" s="62"/>
      <c r="E453" s="62"/>
    </row>
    <row r="454" spans="1:5" ht="12.75">
      <c r="A454" s="62"/>
      <c r="B454" s="62"/>
      <c r="C454" s="62"/>
      <c r="D454" s="62"/>
      <c r="E454" s="62"/>
    </row>
    <row r="455" spans="1:5" ht="12.75">
      <c r="A455" s="62"/>
      <c r="B455" s="62"/>
      <c r="C455" s="62"/>
      <c r="D455" s="62"/>
      <c r="E455" s="62"/>
    </row>
    <row r="456" spans="1:5" ht="12.75">
      <c r="A456" s="62"/>
      <c r="B456" s="62"/>
      <c r="C456" s="62"/>
      <c r="D456" s="62"/>
      <c r="E456" s="62"/>
    </row>
    <row r="457" spans="1:5" ht="12.75">
      <c r="A457" s="62"/>
      <c r="B457" s="62"/>
      <c r="C457" s="62"/>
      <c r="D457" s="62"/>
      <c r="E457" s="62"/>
    </row>
    <row r="458" spans="1:5" ht="12.75">
      <c r="A458" s="62"/>
      <c r="B458" s="62"/>
      <c r="C458" s="62"/>
      <c r="D458" s="62"/>
      <c r="E458" s="62"/>
    </row>
    <row r="459" spans="1:5" ht="12.75">
      <c r="A459" s="62"/>
      <c r="B459" s="62"/>
      <c r="C459" s="62"/>
      <c r="D459" s="62"/>
      <c r="E459" s="62"/>
    </row>
    <row r="460" spans="1:5" ht="12.75">
      <c r="A460" s="62"/>
      <c r="B460" s="62"/>
      <c r="C460" s="62"/>
      <c r="D460" s="62"/>
      <c r="E460" s="62"/>
    </row>
    <row r="461" spans="1:5" ht="12.75">
      <c r="A461" s="62"/>
      <c r="B461" s="62"/>
      <c r="C461" s="62"/>
      <c r="D461" s="62"/>
      <c r="E461" s="62"/>
    </row>
    <row r="462" spans="1:5" ht="12.75">
      <c r="A462" s="62"/>
      <c r="B462" s="62"/>
      <c r="C462" s="62"/>
      <c r="D462" s="62"/>
      <c r="E462" s="62"/>
    </row>
    <row r="463" spans="1:5" ht="12.75">
      <c r="A463" s="62"/>
      <c r="B463" s="62"/>
      <c r="C463" s="62"/>
      <c r="D463" s="62"/>
      <c r="E463" s="62"/>
    </row>
    <row r="464" spans="1:5" ht="12.75">
      <c r="A464" s="62"/>
      <c r="B464" s="62"/>
      <c r="C464" s="62"/>
      <c r="D464" s="62"/>
      <c r="E464" s="62"/>
    </row>
    <row r="465" spans="1:5" ht="12.75">
      <c r="A465" s="62"/>
      <c r="B465" s="62"/>
      <c r="C465" s="62"/>
      <c r="D465" s="62"/>
      <c r="E465" s="62"/>
    </row>
    <row r="466" spans="1:5" ht="12.75">
      <c r="A466" s="62"/>
      <c r="B466" s="62"/>
      <c r="C466" s="62"/>
      <c r="D466" s="62"/>
      <c r="E466" s="62"/>
    </row>
    <row r="467" spans="1:5" ht="12.75">
      <c r="A467" s="62"/>
      <c r="B467" s="62"/>
      <c r="C467" s="62"/>
      <c r="D467" s="62"/>
      <c r="E467" s="62"/>
    </row>
    <row r="468" spans="1:5" ht="12.75">
      <c r="A468" s="62"/>
      <c r="B468" s="62"/>
      <c r="C468" s="62"/>
      <c r="D468" s="62"/>
      <c r="E468" s="62"/>
    </row>
    <row r="469" spans="1:5" ht="12.75">
      <c r="A469" s="62"/>
      <c r="B469" s="62"/>
      <c r="C469" s="62"/>
      <c r="D469" s="62"/>
      <c r="E469" s="62"/>
    </row>
    <row r="470" spans="1:5" ht="12.75">
      <c r="A470" s="62"/>
      <c r="B470" s="62"/>
      <c r="C470" s="62"/>
      <c r="D470" s="62"/>
      <c r="E470" s="62"/>
    </row>
    <row r="471" spans="1:5" ht="12.75">
      <c r="A471" s="62"/>
      <c r="B471" s="62"/>
      <c r="C471" s="62"/>
      <c r="D471" s="62"/>
      <c r="E471" s="62"/>
    </row>
    <row r="472" spans="1:5" ht="12.75">
      <c r="A472" s="62"/>
      <c r="B472" s="62"/>
      <c r="C472" s="62"/>
      <c r="D472" s="62"/>
      <c r="E472" s="62"/>
    </row>
    <row r="473" spans="1:5" ht="12.75">
      <c r="A473" s="62"/>
      <c r="B473" s="62"/>
      <c r="C473" s="62"/>
      <c r="D473" s="62"/>
      <c r="E473" s="62"/>
    </row>
    <row r="474" spans="1:5" ht="12.75">
      <c r="A474" s="62"/>
      <c r="B474" s="62"/>
      <c r="C474" s="62"/>
      <c r="D474" s="62"/>
      <c r="E474" s="62"/>
    </row>
    <row r="475" spans="1:5" ht="12.75">
      <c r="A475" s="62"/>
      <c r="B475" s="62"/>
      <c r="C475" s="62"/>
      <c r="D475" s="62"/>
      <c r="E475" s="62"/>
    </row>
    <row r="476" spans="1:5" ht="12.75">
      <c r="A476" s="62"/>
      <c r="B476" s="62"/>
      <c r="C476" s="62"/>
      <c r="D476" s="62"/>
      <c r="E476" s="62"/>
    </row>
    <row r="477" spans="1:5" ht="12.75">
      <c r="A477" s="62"/>
      <c r="B477" s="62"/>
      <c r="C477" s="62"/>
      <c r="D477" s="62"/>
      <c r="E477" s="62"/>
    </row>
    <row r="478" spans="1:5" ht="12.75">
      <c r="A478" s="62"/>
      <c r="B478" s="62"/>
      <c r="C478" s="62"/>
      <c r="D478" s="62"/>
      <c r="E478" s="62"/>
    </row>
    <row r="479" spans="1:5" ht="12.75">
      <c r="A479" s="62"/>
      <c r="B479" s="62"/>
      <c r="C479" s="62"/>
      <c r="D479" s="62"/>
      <c r="E479" s="62"/>
    </row>
    <row r="480" spans="1:5" ht="12.75">
      <c r="A480" s="62"/>
      <c r="B480" s="62"/>
      <c r="C480" s="62"/>
      <c r="D480" s="62"/>
      <c r="E480" s="62"/>
    </row>
    <row r="481" spans="1:5" ht="12.75">
      <c r="A481" s="62"/>
      <c r="B481" s="62"/>
      <c r="C481" s="62"/>
      <c r="D481" s="62"/>
      <c r="E481" s="62"/>
    </row>
    <row r="482" spans="1:5" ht="12.75">
      <c r="A482" s="62"/>
      <c r="B482" s="62"/>
      <c r="C482" s="62"/>
      <c r="D482" s="62"/>
      <c r="E482" s="62"/>
    </row>
    <row r="483" spans="1:5" ht="12.75">
      <c r="A483" s="62"/>
      <c r="B483" s="62"/>
      <c r="C483" s="62"/>
      <c r="D483" s="62"/>
      <c r="E483" s="62"/>
    </row>
    <row r="484" spans="1:5" ht="12.75">
      <c r="A484" s="62"/>
      <c r="B484" s="62"/>
      <c r="C484" s="62"/>
      <c r="D484" s="62"/>
      <c r="E484" s="62"/>
    </row>
    <row r="485" spans="1:5" ht="12.75">
      <c r="A485" s="62"/>
      <c r="B485" s="62"/>
      <c r="C485" s="62"/>
      <c r="D485" s="62"/>
      <c r="E485" s="62"/>
    </row>
    <row r="486" spans="1:5" ht="12.75">
      <c r="A486" s="62"/>
      <c r="B486" s="62"/>
      <c r="C486" s="62"/>
      <c r="D486" s="62"/>
      <c r="E486" s="62"/>
    </row>
    <row r="487" spans="1:5" ht="12.75">
      <c r="A487" s="62"/>
      <c r="B487" s="62"/>
      <c r="C487" s="62"/>
      <c r="D487" s="62"/>
      <c r="E487" s="62"/>
    </row>
    <row r="488" spans="1:5" ht="12.75">
      <c r="A488" s="62"/>
      <c r="B488" s="62"/>
      <c r="C488" s="62"/>
      <c r="D488" s="62"/>
      <c r="E488" s="6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</sheetData>
  <sheetProtection/>
  <mergeCells count="5">
    <mergeCell ref="A10:A11"/>
    <mergeCell ref="A6:E7"/>
    <mergeCell ref="B10:B11"/>
    <mergeCell ref="C10:C11"/>
    <mergeCell ref="E10:E11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2014-12-03T14:04:19Z</cp:lastPrinted>
  <dcterms:created xsi:type="dcterms:W3CDTF">2013-11-19T09:45:29Z</dcterms:created>
  <dcterms:modified xsi:type="dcterms:W3CDTF">2015-02-16T04:48:24Z</dcterms:modified>
  <cp:category/>
  <cp:version/>
  <cp:contentType/>
  <cp:contentStatus/>
</cp:coreProperties>
</file>