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с 2015 Отчет об исполнении" sheetId="1" r:id="rId2"/>
  </sheets>
  <definedNames>
    <definedName name="_xlnm.Print_Titles" localSheetId="1">'с 2015 Отчет об исполнении'!$11:$13</definedName>
    <definedName name="_xlnm.Print_Area" localSheetId="1">'с 2015 Отчет об исполнении'!$A$1:$O$97</definedName>
  </definedNames>
  <calcPr calcId="145621"/>
</workbook>
</file>

<file path=xl/calcChain.xml><?xml version="1.0" encoding="utf-8"?>
<calcChain xmlns="http://schemas.openxmlformats.org/spreadsheetml/2006/main">
  <c r="G86" i="1" l="1"/>
  <c r="I86" i="1"/>
  <c r="M62" i="1"/>
  <c r="M86" i="1" s="1"/>
  <c r="N86" i="1" s="1"/>
  <c r="K86" i="1"/>
  <c r="F86" i="1"/>
  <c r="F84" i="1"/>
  <c r="F73" i="1"/>
  <c r="H73" i="1" s="1"/>
  <c r="J73" i="1" s="1"/>
  <c r="F65" i="1"/>
  <c r="F57" i="1"/>
  <c r="F49" i="1"/>
  <c r="F81" i="1"/>
  <c r="M57" i="1"/>
  <c r="M49" i="1"/>
  <c r="N49" i="1" s="1"/>
  <c r="M65" i="1"/>
  <c r="M22" i="1"/>
  <c r="F22" i="1"/>
  <c r="N22" i="1" s="1"/>
  <c r="K22" i="1"/>
  <c r="I22" i="1"/>
  <c r="G22" i="1"/>
  <c r="H22" i="1" s="1"/>
  <c r="J22" i="1" s="1"/>
  <c r="M20" i="1"/>
  <c r="K20" i="1"/>
  <c r="I20" i="1"/>
  <c r="G20" i="1"/>
  <c r="N78" i="1"/>
  <c r="N73" i="1"/>
  <c r="N70" i="1"/>
  <c r="N68" i="1"/>
  <c r="N65" i="1"/>
  <c r="N62" i="1"/>
  <c r="N54" i="1"/>
  <c r="N52" i="1"/>
  <c r="L78" i="1"/>
  <c r="L73" i="1"/>
  <c r="L70" i="1"/>
  <c r="L68" i="1"/>
  <c r="L65" i="1"/>
  <c r="L62" i="1"/>
  <c r="L57" i="1"/>
  <c r="L54" i="1"/>
  <c r="L52" i="1"/>
  <c r="L49" i="1"/>
  <c r="H78" i="1"/>
  <c r="J78" i="1"/>
  <c r="H65" i="1"/>
  <c r="J65" i="1"/>
  <c r="H62" i="1"/>
  <c r="J62" i="1"/>
  <c r="H57" i="1"/>
  <c r="J57" i="1"/>
  <c r="H54" i="1"/>
  <c r="J54" i="1"/>
  <c r="H52" i="1"/>
  <c r="J52" i="1"/>
  <c r="H70" i="1"/>
  <c r="H68" i="1"/>
  <c r="J68" i="1" s="1"/>
  <c r="H49" i="1"/>
  <c r="J49" i="1" s="1"/>
  <c r="L22" i="1"/>
  <c r="F20" i="1"/>
  <c r="L20" i="1"/>
  <c r="F21" i="1"/>
  <c r="F23" i="1"/>
  <c r="F19" i="1"/>
  <c r="G17" i="1"/>
  <c r="I17" i="1"/>
  <c r="K17" i="1"/>
  <c r="F17" i="1"/>
  <c r="M84" i="1"/>
  <c r="N84" i="1" s="1"/>
  <c r="K84" i="1"/>
  <c r="I84" i="1"/>
  <c r="G84" i="1"/>
  <c r="L84" i="1"/>
  <c r="K81" i="1"/>
  <c r="I81" i="1"/>
  <c r="G81" i="1"/>
  <c r="G20" i="3"/>
  <c r="M81" i="1"/>
  <c r="N81" i="1" s="1"/>
  <c r="E32" i="3"/>
  <c r="E22" i="3"/>
  <c r="D12" i="3"/>
  <c r="E12" i="3"/>
  <c r="H12" i="3"/>
  <c r="F12" i="3"/>
  <c r="D94" i="3"/>
  <c r="E94" i="3"/>
  <c r="C90" i="3"/>
  <c r="C94" i="3" s="1"/>
  <c r="F94" i="3" s="1"/>
  <c r="N57" i="1"/>
  <c r="L17" i="1"/>
  <c r="H81" i="1"/>
  <c r="J81" i="1"/>
  <c r="L81" i="1"/>
  <c r="H20" i="1"/>
  <c r="J20" i="1" s="1"/>
  <c r="H84" i="1"/>
  <c r="J84" i="1" s="1"/>
  <c r="L86" i="1"/>
  <c r="H86" i="1"/>
  <c r="J86" i="1"/>
  <c r="N20" i="1"/>
  <c r="H17" i="1"/>
  <c r="J17" i="1" s="1"/>
  <c r="M17" i="1"/>
  <c r="N17" i="1" s="1"/>
</calcChain>
</file>

<file path=xl/sharedStrings.xml><?xml version="1.0" encoding="utf-8"?>
<sst xmlns="http://schemas.openxmlformats.org/spreadsheetml/2006/main" count="150" uniqueCount="82">
  <si>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</si>
  <si>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</si>
  <si>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</si>
  <si>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</si>
  <si>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</si>
  <si>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</si>
  <si>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</si>
  <si>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</si>
  <si>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</si>
  <si>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</si>
  <si>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</si>
  <si>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</si>
  <si>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</si>
  <si>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</si>
  <si>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</si>
  <si>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</si>
  <si>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</si>
  <si>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</si>
  <si>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</si>
  <si>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</si>
  <si>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</si>
  <si>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</si>
  <si>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</si>
  <si>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Исполнено на  01.10.2015</t>
  </si>
  <si>
    <t xml:space="preserve">  (Ф.И.О.)                                                      (подпись)</t>
  </si>
  <si>
    <t xml:space="preserve">Отчет о ходе реализации </t>
  </si>
  <si>
    <t>в очередном году муниципальной программы</t>
  </si>
  <si>
    <t>Результаты реализации мероприятия  на ____________ 2015 года  (достижение основных целевых показателей) план/факт:</t>
  </si>
  <si>
    <t>Ответственный исполнитель:  Ковпака Д.И.</t>
  </si>
  <si>
    <t>Август</t>
  </si>
  <si>
    <t>июнь</t>
  </si>
  <si>
    <t>Июнь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</si>
  <si>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</si>
  <si>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</si>
  <si>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</si>
  <si>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</si>
  <si>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</si>
  <si>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</si>
  <si>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</si>
  <si>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</si>
  <si>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</si>
  <si>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1.1.1</t>
  </si>
  <si>
    <t>1.1.2.</t>
  </si>
  <si>
    <t>1.1.3.</t>
  </si>
  <si>
    <t>1.1.4.</t>
  </si>
  <si>
    <t>1.1.5.</t>
  </si>
  <si>
    <t>начальник службы ГО и ЧС</t>
  </si>
  <si>
    <t xml:space="preserve">                                       (должность)                                      (подпись)             (Ф.И.О.)        (номер телефона)</t>
  </si>
  <si>
    <t xml:space="preserve">                        Д.И. Ковпака     51-033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</si>
  <si>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</si>
  <si>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 2015 год</t>
    </r>
  </si>
  <si>
    <t>1.1</t>
  </si>
  <si>
    <t>1.1.2</t>
  </si>
  <si>
    <t>1.1.3</t>
  </si>
  <si>
    <t>1.1.4</t>
  </si>
  <si>
    <t>1.1.5</t>
  </si>
  <si>
    <t xml:space="preserve">«Реализация мероприятий по профилактике правонарушений на территории  городского поселения Новоаганск на 2014-2018 годы» 
</t>
  </si>
  <si>
    <t xml:space="preserve">Программа утверждена постановлением администрации городского поселения Новоаганск от 20.12.2013 № 430 </t>
  </si>
  <si>
    <t>(в редакции  от 11.12.2015_№_452)</t>
  </si>
  <si>
    <t>Задача №1: Профилактика правонарушений в масштабах поселения и вовлечение общественности в предупреждение правонарушений</t>
  </si>
  <si>
    <t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городского поселения Новоаганск.</t>
  </si>
  <si>
    <t>Создание условий для обеспечения деятельности по профилактике пра-вонарушений на территории поселе-ния</t>
  </si>
  <si>
    <t>Проведение меро-приятий профилак-тической направ-ленности (рейды, патрулирование и др.) с участием доб-ровольных общест-венных формирова-ний в сфере охраны общественного по-рядка</t>
  </si>
  <si>
    <t>Проведение семи-наров, круглых сто-лов для представи-телей обществен-ных организаций, специалистов, за-нимающихся про-филактикой право-нарушений</t>
  </si>
  <si>
    <t xml:space="preserve">Содержание народ-ной дружины, в том числе стимулирова-ние участников доб-ровольных общест-венных формирова-ний в сфере охраны общественного по-рядка
</t>
  </si>
  <si>
    <t xml:space="preserve">Обеспечение функ-ционирования сис-тем видеонаблюде-ния, отправление информационных заказных писем (о необходимости со-блюдения правил дорожного движе-ния и санкциях за их нарушение), вы-пуск информацион-ных буклетов, лис-товок по  правилам дорожного движе-ния
</t>
  </si>
  <si>
    <t>1.1.6.</t>
  </si>
  <si>
    <t>Обеспечение функционирования систем видеонаблюдения, (оплата счетов за потребляемую электроэнергию видеокамерами АПК «Безопасный город на территории поселения)</t>
  </si>
  <si>
    <t>1.1.7</t>
  </si>
  <si>
    <t xml:space="preserve">Наименование подпрограммы №1: </t>
  </si>
  <si>
    <t>1.1.6</t>
  </si>
  <si>
    <t>Создание условий деятельности народных дружин</t>
  </si>
  <si>
    <t>без финансирования</t>
  </si>
  <si>
    <t>произведено 128 выходов на дежурство членами Народной дружины года, участвовали в раскрытии преступлений 2 и выявлении 193 административных правонарушений.</t>
  </si>
  <si>
    <t>Сумма 109,2 тыс. руб - оплата кредиторской задолженности в рамках договора с ОАО "ЮТЭК-НВр" по оплате счетов за потребляемую энергию видеокамерами и АПК "Безопасный город" будет проведена в 2016 году</t>
  </si>
  <si>
    <t xml:space="preserve">Исполнено в виде отправления информационных заказных писем в количестве 823 шт. по МК 336/15 нв-пу от 15.12.2015 с Почтой россии </t>
  </si>
  <si>
    <t xml:space="preserve">произведены выплаты членам Народных дружин, сумма выплаты каждому члену  общественной организации «Добровольная Народная Дружина городского поселения Новоаганск» рассчитывается в соответствии с количеством отработанных часов </t>
  </si>
  <si>
    <t xml:space="preserve">Привлечение населения городского поселения Новоаганск различных возрастных и социальных групп к участию в деятельности добровольных общественных формирований в сфере охраны обществен-ного порядка:
народных дружин;
родительских патрулей и т.д.
</t>
  </si>
  <si>
    <t>планы не были выполнены в полном объеме в связи с уменьшением количества членов Народных дружин с 30 до 25 человек, в июне текущего года ( заключен договор страхования с ОАО ГСК Югория НО12-000137-04/15 от 04.08.15)</t>
  </si>
  <si>
    <t>реализация мероприятия не требует финансирования</t>
  </si>
  <si>
    <t xml:space="preserve">В соответствии с планами образовательных учреждений проводились семинары по формированию правосознания учащижся МБОУ НОСШ №1, МБОУ НОСШ №2, МБОУ ВОСШ (октябрь 2015 года) </t>
  </si>
  <si>
    <t>Оплата произведена по факту выставленных счетов в рамках заключенного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</si>
</sst>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43" fontId="1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/>
    <xf numFmtId="49" fontId="21" fillId="0" borderId="0" xfId="0" applyNumberFormat="1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10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>
      <alignment horizont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F3" sqref="F3:F4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9.42578125" customWidth="1"/>
    <col min="11" max="11" width="9.42578125" bestFit="1" customWidth="1"/>
    <col min="14" max="14" width="10.42578125" bestFit="1" customWidth="1"/>
  </cols>
  <sheetData>
    <row r="1" spans="1:8" s="17" customFormat="1" x14ac:dyDescent="0.25">
      <c r="A1" s="17" t="s">
        <v>41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70</v>
      </c>
      <c r="G1" s="17" t="s">
        <v>68</v>
      </c>
    </row>
    <row r="2" spans="1:8" s="18" customFormat="1" x14ac:dyDescent="0.25">
      <c r="D2" s="20">
        <v>3493</v>
      </c>
      <c r="E2" s="20">
        <v>11401</v>
      </c>
      <c r="F2" s="19">
        <v>62500</v>
      </c>
    </row>
    <row r="3" spans="1:8" s="18" customFormat="1" x14ac:dyDescent="0.25">
      <c r="D3" s="20">
        <v>15197.17</v>
      </c>
      <c r="E3" s="20">
        <v>66903</v>
      </c>
      <c r="F3" s="19">
        <v>15625</v>
      </c>
    </row>
    <row r="4" spans="1:8" s="18" customFormat="1" x14ac:dyDescent="0.25">
      <c r="D4" s="20">
        <v>5077.24</v>
      </c>
      <c r="E4" s="20">
        <v>5568</v>
      </c>
      <c r="F4" s="19">
        <v>35.31</v>
      </c>
    </row>
    <row r="5" spans="1:8" s="18" customFormat="1" x14ac:dyDescent="0.25">
      <c r="D5" s="20">
        <v>3102.59</v>
      </c>
      <c r="E5" s="20">
        <v>3828</v>
      </c>
    </row>
    <row r="6" spans="1:8" s="18" customFormat="1" x14ac:dyDescent="0.25">
      <c r="D6" s="20">
        <v>54547</v>
      </c>
      <c r="E6" s="20">
        <v>23750</v>
      </c>
    </row>
    <row r="7" spans="1:8" s="18" customFormat="1" x14ac:dyDescent="0.25">
      <c r="D7" s="20">
        <v>8153</v>
      </c>
      <c r="E7" s="19">
        <v>16704</v>
      </c>
    </row>
    <row r="8" spans="1:8" s="18" customFormat="1" x14ac:dyDescent="0.25">
      <c r="E8" s="19">
        <v>4810</v>
      </c>
    </row>
    <row r="9" spans="1:8" s="18" customFormat="1" x14ac:dyDescent="0.25">
      <c r="E9" s="19">
        <v>31494</v>
      </c>
    </row>
    <row r="10" spans="1:8" s="18" customFormat="1" x14ac:dyDescent="0.25">
      <c r="E10" s="19">
        <v>696</v>
      </c>
    </row>
    <row r="11" spans="1:8" s="18" customFormat="1" x14ac:dyDescent="0.25">
      <c r="E11" s="19">
        <v>2496</v>
      </c>
    </row>
    <row r="12" spans="1:8" s="18" customFormat="1" x14ac:dyDescent="0.25">
      <c r="D12" s="18">
        <f>SUM(D2:D11)</f>
        <v>89570</v>
      </c>
      <c r="E12" s="18">
        <f>SUM(E2:E11)</f>
        <v>167650</v>
      </c>
      <c r="F12" s="18">
        <f>SUM(F2:F11)</f>
        <v>78160.31</v>
      </c>
      <c r="H12" s="18">
        <f>SUM(D12:G12)</f>
        <v>335380.31</v>
      </c>
    </row>
    <row r="13" spans="1:8" s="18" customFormat="1" x14ac:dyDescent="0.25"/>
    <row r="14" spans="1:8" s="18" customFormat="1" x14ac:dyDescent="0.25"/>
    <row r="15" spans="1:8" s="18" customFormat="1" x14ac:dyDescent="0.25"/>
    <row r="16" spans="1:8" s="18" customFormat="1" x14ac:dyDescent="0.25"/>
    <row r="17" spans="5:7" s="18" customFormat="1" x14ac:dyDescent="0.25">
      <c r="E17" s="20">
        <v>11401</v>
      </c>
    </row>
    <row r="18" spans="5:7" s="18" customFormat="1" x14ac:dyDescent="0.25">
      <c r="E18" s="20">
        <v>66903</v>
      </c>
      <c r="G18" s="19">
        <v>15625</v>
      </c>
    </row>
    <row r="19" spans="5:7" s="18" customFormat="1" x14ac:dyDescent="0.25">
      <c r="E19" s="20">
        <v>5568</v>
      </c>
      <c r="G19" s="19">
        <v>35.31</v>
      </c>
    </row>
    <row r="20" spans="5:7" s="18" customFormat="1" x14ac:dyDescent="0.25">
      <c r="E20" s="20">
        <v>3828</v>
      </c>
      <c r="G20" s="18">
        <f>SUM(G18:G19)</f>
        <v>15660.31</v>
      </c>
    </row>
    <row r="21" spans="5:7" s="18" customFormat="1" x14ac:dyDescent="0.25">
      <c r="E21" s="20">
        <v>23750</v>
      </c>
    </row>
    <row r="22" spans="5:7" s="18" customFormat="1" x14ac:dyDescent="0.25">
      <c r="E22" s="18">
        <f>SUM(E17:E21)</f>
        <v>111450</v>
      </c>
    </row>
    <row r="23" spans="5:7" s="18" customFormat="1" x14ac:dyDescent="0.25"/>
    <row r="24" spans="5:7" s="18" customFormat="1" x14ac:dyDescent="0.25"/>
    <row r="25" spans="5:7" s="18" customFormat="1" x14ac:dyDescent="0.25"/>
    <row r="26" spans="5:7" s="18" customFormat="1" x14ac:dyDescent="0.25"/>
    <row r="27" spans="5:7" s="18" customFormat="1" x14ac:dyDescent="0.25">
      <c r="E27" s="19">
        <v>16704</v>
      </c>
    </row>
    <row r="28" spans="5:7" s="18" customFormat="1" x14ac:dyDescent="0.25">
      <c r="E28" s="19">
        <v>4810</v>
      </c>
    </row>
    <row r="29" spans="5:7" s="18" customFormat="1" x14ac:dyDescent="0.25">
      <c r="E29" s="19">
        <v>31494</v>
      </c>
    </row>
    <row r="30" spans="5:7" s="18" customFormat="1" x14ac:dyDescent="0.25">
      <c r="E30" s="19">
        <v>696</v>
      </c>
    </row>
    <row r="31" spans="5:7" x14ac:dyDescent="0.25">
      <c r="E31" s="19">
        <v>2496</v>
      </c>
    </row>
    <row r="32" spans="5:7" x14ac:dyDescent="0.25">
      <c r="E32" s="18">
        <f>SUM(E27:E31)</f>
        <v>56200</v>
      </c>
    </row>
    <row r="84" spans="3:6" x14ac:dyDescent="0.25">
      <c r="C84" s="18">
        <v>3493</v>
      </c>
      <c r="D84" s="18">
        <v>23750</v>
      </c>
      <c r="E84" s="18">
        <v>62500</v>
      </c>
    </row>
    <row r="85" spans="3:6" x14ac:dyDescent="0.25">
      <c r="C85" s="18">
        <v>15197.17</v>
      </c>
      <c r="D85" s="18">
        <v>16704</v>
      </c>
      <c r="E85" s="18">
        <v>15625</v>
      </c>
    </row>
    <row r="86" spans="3:6" x14ac:dyDescent="0.25">
      <c r="C86" s="18">
        <v>5077.24</v>
      </c>
      <c r="D86" s="18">
        <v>4810</v>
      </c>
      <c r="E86" s="18">
        <v>35.31</v>
      </c>
    </row>
    <row r="87" spans="3:6" x14ac:dyDescent="0.25">
      <c r="C87" s="18">
        <v>3102.59</v>
      </c>
      <c r="D87" s="18">
        <v>31494</v>
      </c>
      <c r="E87" s="18"/>
    </row>
    <row r="88" spans="3:6" x14ac:dyDescent="0.25">
      <c r="C88" s="18">
        <v>54547</v>
      </c>
      <c r="D88" s="18">
        <v>696</v>
      </c>
      <c r="E88" s="18"/>
    </row>
    <row r="89" spans="3:6" x14ac:dyDescent="0.25">
      <c r="C89" s="18">
        <v>8153</v>
      </c>
      <c r="D89" s="18">
        <v>11401</v>
      </c>
      <c r="E89" s="18"/>
    </row>
    <row r="90" spans="3:6" x14ac:dyDescent="0.25">
      <c r="C90" s="18">
        <f>SUM(C84:C89)</f>
        <v>89570</v>
      </c>
      <c r="D90" s="18">
        <v>66903</v>
      </c>
      <c r="E90" s="18"/>
    </row>
    <row r="91" spans="3:6" x14ac:dyDescent="0.25">
      <c r="C91" s="18"/>
      <c r="D91" s="18">
        <v>5568</v>
      </c>
      <c r="E91" s="18"/>
    </row>
    <row r="92" spans="3:6" x14ac:dyDescent="0.25">
      <c r="C92" s="18"/>
      <c r="D92" s="18">
        <v>3828</v>
      </c>
      <c r="E92" s="18"/>
    </row>
    <row r="93" spans="3:6" x14ac:dyDescent="0.25">
      <c r="C93" s="18"/>
      <c r="D93" s="18">
        <v>2496</v>
      </c>
      <c r="E93" s="18"/>
    </row>
    <row r="94" spans="3:6" x14ac:dyDescent="0.25">
      <c r="C94" s="18">
        <f>SUM(C90)</f>
        <v>89570</v>
      </c>
      <c r="D94" s="18">
        <f>SUM(D84:D93)</f>
        <v>167650</v>
      </c>
      <c r="E94" s="18">
        <f>SUM(E84:E93)</f>
        <v>78160.31</v>
      </c>
      <c r="F94" s="18">
        <f>SUM(C94:E94)</f>
        <v>335380.31</v>
      </c>
    </row>
  </sheetData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topLeftCell="A55" zoomScaleNormal="100" zoomScaleSheetLayoutView="75" zoomScalePageLayoutView="85" workbookViewId="0">
      <selection activeCell="O88" sqref="O88"/>
    </sheetView>
  </sheetViews>
  <sheetFormatPr defaultRowHeight="15" x14ac:dyDescent="0.25"/>
  <cols>
    <col min="1" max="1" width="5.140625" customWidth="1"/>
    <col min="2" max="2" width="20.85546875" customWidth="1"/>
    <col min="3" max="3" width="8.42578125" customWidth="1"/>
    <col min="4" max="4" width="7.42578125" customWidth="1"/>
    <col min="5" max="5" width="17.42578125" customWidth="1"/>
    <col min="6" max="6" width="13.28515625" customWidth="1"/>
    <col min="7" max="7" width="8.5703125" customWidth="1"/>
    <col min="8" max="8" width="7.7109375" customWidth="1"/>
    <col min="10" max="10" width="7.7109375" customWidth="1"/>
    <col min="12" max="12" width="9.42578125" customWidth="1"/>
    <col min="13" max="13" width="9.85546875" customWidth="1"/>
    <col min="14" max="14" width="8.28515625" customWidth="1"/>
    <col min="15" max="15" width="23.7109375" customWidth="1"/>
  </cols>
  <sheetData>
    <row r="1" spans="1:15" ht="15" customHeight="1" x14ac:dyDescent="0.25">
      <c r="B1" s="1"/>
      <c r="F1" s="2" t="s">
        <v>25</v>
      </c>
      <c r="G1" s="4"/>
      <c r="H1" s="4"/>
      <c r="I1" s="4"/>
    </row>
    <row r="2" spans="1:15" ht="15" customHeight="1" x14ac:dyDescent="0.25">
      <c r="B2" s="1"/>
      <c r="F2" s="5" t="s">
        <v>26</v>
      </c>
      <c r="G2" s="4"/>
      <c r="H2" s="4"/>
      <c r="I2" s="4"/>
    </row>
    <row r="3" spans="1:15" ht="33.75" customHeight="1" x14ac:dyDescent="0.25">
      <c r="B3" s="110" t="s">
        <v>56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ht="15" customHeight="1" x14ac:dyDescent="0.25">
      <c r="B4" s="3"/>
      <c r="C4" s="3"/>
      <c r="D4" s="3"/>
      <c r="F4" s="16" t="s">
        <v>50</v>
      </c>
      <c r="G4" s="4"/>
      <c r="H4" s="4"/>
      <c r="I4" s="4"/>
    </row>
    <row r="5" spans="1:15" ht="15" customHeight="1" x14ac:dyDescent="0.25">
      <c r="B5" s="3"/>
      <c r="C5" s="6"/>
      <c r="D5" s="6"/>
      <c r="F5" s="7" t="s">
        <v>34</v>
      </c>
      <c r="G5" s="4"/>
      <c r="H5" s="4"/>
      <c r="I5" s="4"/>
    </row>
    <row r="6" spans="1:15" ht="15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8" t="s">
        <v>57</v>
      </c>
      <c r="C7" s="3"/>
      <c r="D7" s="3"/>
      <c r="E7" s="9"/>
      <c r="F7" s="9"/>
      <c r="G7" s="9"/>
      <c r="H7" s="9"/>
      <c r="I7" s="9"/>
      <c r="J7" s="10"/>
    </row>
    <row r="8" spans="1:15" ht="15" customHeight="1" x14ac:dyDescent="0.25">
      <c r="B8" s="8" t="s">
        <v>58</v>
      </c>
      <c r="C8" s="11"/>
      <c r="D8" s="11"/>
      <c r="E8" s="12"/>
      <c r="F8" s="12"/>
      <c r="G8" s="12"/>
      <c r="H8" s="12"/>
      <c r="I8" s="12"/>
      <c r="J8" s="13"/>
    </row>
    <row r="9" spans="1:15" ht="15" customHeight="1" x14ac:dyDescent="0.25">
      <c r="B9" s="8"/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 t="s">
        <v>28</v>
      </c>
      <c r="C10" s="11"/>
      <c r="D10" s="11"/>
      <c r="E10" s="11"/>
      <c r="F10" s="11"/>
      <c r="G10" s="3"/>
      <c r="H10" s="3"/>
      <c r="I10" s="3"/>
      <c r="J10" s="14"/>
    </row>
    <row r="11" spans="1:15" ht="15" customHeight="1" x14ac:dyDescent="0.25">
      <c r="A11" s="107" t="s">
        <v>0</v>
      </c>
      <c r="B11" s="107" t="s">
        <v>1</v>
      </c>
      <c r="C11" s="107" t="s">
        <v>2</v>
      </c>
      <c r="D11" s="107"/>
      <c r="E11" s="107" t="s">
        <v>3</v>
      </c>
      <c r="F11" s="107" t="s">
        <v>4</v>
      </c>
      <c r="G11" s="109" t="s">
        <v>5</v>
      </c>
      <c r="H11" s="109"/>
      <c r="I11" s="109" t="s">
        <v>6</v>
      </c>
      <c r="J11" s="109"/>
      <c r="K11" s="109" t="s">
        <v>23</v>
      </c>
      <c r="L11" s="109"/>
      <c r="M11" s="109" t="s">
        <v>7</v>
      </c>
      <c r="N11" s="109"/>
      <c r="O11" s="108" t="s">
        <v>8</v>
      </c>
    </row>
    <row r="12" spans="1:15" ht="39" customHeight="1" x14ac:dyDescent="0.25">
      <c r="A12" s="107"/>
      <c r="B12" s="107"/>
      <c r="C12" s="107"/>
      <c r="D12" s="107"/>
      <c r="E12" s="107"/>
      <c r="F12" s="107"/>
      <c r="G12" s="109"/>
      <c r="H12" s="109"/>
      <c r="I12" s="109"/>
      <c r="J12" s="109"/>
      <c r="K12" s="109"/>
      <c r="L12" s="109"/>
      <c r="M12" s="109"/>
      <c r="N12" s="109"/>
      <c r="O12" s="108"/>
    </row>
    <row r="13" spans="1:15" ht="35.25" customHeight="1" x14ac:dyDescent="0.25">
      <c r="A13" s="107"/>
      <c r="B13" s="107"/>
      <c r="C13" s="15" t="s">
        <v>9</v>
      </c>
      <c r="D13" s="15" t="s">
        <v>10</v>
      </c>
      <c r="E13" s="107"/>
      <c r="F13" s="107"/>
      <c r="G13" s="15" t="s">
        <v>11</v>
      </c>
      <c r="H13" s="15" t="s">
        <v>12</v>
      </c>
      <c r="I13" s="15" t="s">
        <v>11</v>
      </c>
      <c r="J13" s="15" t="s">
        <v>12</v>
      </c>
      <c r="K13" s="15" t="s">
        <v>11</v>
      </c>
      <c r="L13" s="15" t="s">
        <v>12</v>
      </c>
      <c r="M13" s="15" t="s">
        <v>11</v>
      </c>
      <c r="N13" s="15" t="s">
        <v>12</v>
      </c>
      <c r="O13" s="108"/>
    </row>
    <row r="14" spans="1:15" s="48" customFormat="1" ht="33" customHeight="1" x14ac:dyDescent="0.25">
      <c r="A14" s="111" t="s">
        <v>69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</row>
    <row r="15" spans="1:15" ht="26.25" customHeight="1" x14ac:dyDescent="0.25">
      <c r="A15" s="111" t="s">
        <v>60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1:15" ht="26.25" customHeight="1" x14ac:dyDescent="0.25">
      <c r="A16" s="111" t="s">
        <v>59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</row>
    <row r="17" spans="1:15" x14ac:dyDescent="0.25">
      <c r="A17" s="98" t="s">
        <v>51</v>
      </c>
      <c r="B17" s="88" t="s">
        <v>61</v>
      </c>
      <c r="C17" s="101"/>
      <c r="D17" s="102"/>
      <c r="E17" s="24" t="s">
        <v>13</v>
      </c>
      <c r="F17" s="25">
        <f>F25+F33+F41+F49+F57+F65+F73</f>
        <v>515.72500000000002</v>
      </c>
      <c r="G17" s="25">
        <f t="shared" ref="G17:M17" si="0">G25+G33+G41+G49+G57+G65+G73</f>
        <v>0</v>
      </c>
      <c r="H17" s="49">
        <f>G17/F17%</f>
        <v>0</v>
      </c>
      <c r="I17" s="25">
        <f t="shared" si="0"/>
        <v>0</v>
      </c>
      <c r="J17" s="49">
        <f>H17/F17%</f>
        <v>0</v>
      </c>
      <c r="K17" s="25">
        <f t="shared" si="0"/>
        <v>201.01999999999998</v>
      </c>
      <c r="L17" s="49">
        <f>K17/F17%</f>
        <v>38.97813757331911</v>
      </c>
      <c r="M17" s="25">
        <f t="shared" si="0"/>
        <v>335.38031000000001</v>
      </c>
      <c r="N17" s="49">
        <f>M17/F17%</f>
        <v>65.030842018517617</v>
      </c>
      <c r="O17" s="65"/>
    </row>
    <row r="18" spans="1:15" ht="18" customHeight="1" x14ac:dyDescent="0.25">
      <c r="A18" s="99"/>
      <c r="B18" s="91"/>
      <c r="C18" s="103"/>
      <c r="D18" s="104"/>
      <c r="E18" s="28" t="s">
        <v>14</v>
      </c>
      <c r="F18" s="29"/>
      <c r="G18" s="29"/>
      <c r="H18" s="49"/>
      <c r="I18" s="29"/>
      <c r="J18" s="49"/>
      <c r="K18" s="29"/>
      <c r="L18" s="49"/>
      <c r="M18" s="29"/>
      <c r="N18" s="49"/>
      <c r="O18" s="66"/>
    </row>
    <row r="19" spans="1:15" ht="30" customHeight="1" x14ac:dyDescent="0.25">
      <c r="A19" s="99"/>
      <c r="B19" s="91"/>
      <c r="C19" s="103"/>
      <c r="D19" s="104"/>
      <c r="E19" s="30" t="s">
        <v>15</v>
      </c>
      <c r="F19" s="25">
        <f>F27+F35+F43+F51+F59+F67+F75</f>
        <v>0</v>
      </c>
      <c r="G19" s="25"/>
      <c r="H19" s="49"/>
      <c r="I19" s="25"/>
      <c r="J19" s="49"/>
      <c r="K19" s="25"/>
      <c r="L19" s="49"/>
      <c r="M19" s="25"/>
      <c r="N19" s="49"/>
      <c r="O19" s="66"/>
    </row>
    <row r="20" spans="1:15" ht="28.5" customHeight="1" x14ac:dyDescent="0.25">
      <c r="A20" s="99"/>
      <c r="B20" s="91"/>
      <c r="C20" s="103"/>
      <c r="D20" s="104"/>
      <c r="E20" s="31" t="s">
        <v>16</v>
      </c>
      <c r="F20" s="25">
        <f>F28+F36+F44+F52+F60+F68+F76</f>
        <v>125.2</v>
      </c>
      <c r="G20" s="25">
        <f>G28+G36+G44+G52+G60+G68+G76</f>
        <v>0</v>
      </c>
      <c r="H20" s="49">
        <f>G20/F20%</f>
        <v>0</v>
      </c>
      <c r="I20" s="25">
        <f>I28+I36+I44+I52+I60+I68+I76</f>
        <v>0</v>
      </c>
      <c r="J20" s="49">
        <f>H20/F20%</f>
        <v>0</v>
      </c>
      <c r="K20" s="25">
        <f>K28+K36+K44+K52+K60+K68+K76</f>
        <v>62.7</v>
      </c>
      <c r="L20" s="49">
        <f>K20/F20%</f>
        <v>50.079872204472842</v>
      </c>
      <c r="M20" s="25">
        <f>M28+M36+M44+M52+M60+M68+M76</f>
        <v>125.2</v>
      </c>
      <c r="N20" s="49">
        <f>M20/F20%</f>
        <v>100</v>
      </c>
      <c r="O20" s="66"/>
    </row>
    <row r="21" spans="1:15" ht="39.75" customHeight="1" x14ac:dyDescent="0.25">
      <c r="A21" s="99"/>
      <c r="B21" s="91"/>
      <c r="C21" s="103"/>
      <c r="D21" s="104"/>
      <c r="E21" s="32" t="s">
        <v>17</v>
      </c>
      <c r="F21" s="25">
        <f>F29+F37+F45+F53+F61+F69+F77</f>
        <v>0</v>
      </c>
      <c r="G21" s="25"/>
      <c r="H21" s="49"/>
      <c r="I21" s="25"/>
      <c r="J21" s="49"/>
      <c r="K21" s="25"/>
      <c r="L21" s="49"/>
      <c r="M21" s="25"/>
      <c r="N21" s="49"/>
      <c r="O21" s="66"/>
    </row>
    <row r="22" spans="1:15" ht="21" customHeight="1" x14ac:dyDescent="0.25">
      <c r="A22" s="99"/>
      <c r="B22" s="91"/>
      <c r="C22" s="103"/>
      <c r="D22" s="104"/>
      <c r="E22" s="30" t="s">
        <v>18</v>
      </c>
      <c r="F22" s="25">
        <f>F30+F38+F46+F54+F62+F70+F78</f>
        <v>390.52499999999998</v>
      </c>
      <c r="G22" s="25">
        <f>G30+G38+G46+G54+G62+G70+G78</f>
        <v>0</v>
      </c>
      <c r="H22" s="49">
        <f>G22/F22%</f>
        <v>0</v>
      </c>
      <c r="I22" s="25">
        <f>I30+I38+I46+I54+I62+I70+I78</f>
        <v>0</v>
      </c>
      <c r="J22" s="49">
        <f>H22/F22%</f>
        <v>0</v>
      </c>
      <c r="K22" s="25">
        <f>K30+K38+K46+K54+K62+K70+K78</f>
        <v>138.32</v>
      </c>
      <c r="L22" s="49">
        <f>K22/F22%</f>
        <v>35.418987260738753</v>
      </c>
      <c r="M22" s="25">
        <f>M30+M38+M46+M54+M62+M70+M78</f>
        <v>210.18031000000002</v>
      </c>
      <c r="N22" s="49">
        <f>M22/F22%</f>
        <v>53.819937263939579</v>
      </c>
      <c r="O22" s="66"/>
    </row>
    <row r="23" spans="1:15" ht="25.5" x14ac:dyDescent="0.25">
      <c r="A23" s="100"/>
      <c r="B23" s="94"/>
      <c r="C23" s="105"/>
      <c r="D23" s="106"/>
      <c r="E23" s="32" t="s">
        <v>19</v>
      </c>
      <c r="F23" s="25">
        <f>F31+F39+F47+F55+F63+F71+F79</f>
        <v>0</v>
      </c>
      <c r="G23" s="25"/>
      <c r="H23" s="49"/>
      <c r="I23" s="25"/>
      <c r="J23" s="49"/>
      <c r="K23" s="25"/>
      <c r="L23" s="49"/>
      <c r="M23" s="25"/>
      <c r="N23" s="49"/>
      <c r="O23" s="67"/>
    </row>
    <row r="24" spans="1:15" ht="15" customHeight="1" x14ac:dyDescent="0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1:15" x14ac:dyDescent="0.25">
      <c r="A25" s="77" t="s">
        <v>41</v>
      </c>
      <c r="B25" s="97" t="s">
        <v>77</v>
      </c>
      <c r="C25" s="68" t="s">
        <v>30</v>
      </c>
      <c r="D25" s="68" t="s">
        <v>32</v>
      </c>
      <c r="E25" s="24" t="s">
        <v>13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65" t="s">
        <v>79</v>
      </c>
    </row>
    <row r="26" spans="1:15" ht="18" customHeight="1" x14ac:dyDescent="0.25">
      <c r="A26" s="78"/>
      <c r="B26" s="97"/>
      <c r="C26" s="69"/>
      <c r="D26" s="69"/>
      <c r="E26" s="28" t="s">
        <v>14</v>
      </c>
      <c r="F26" s="29"/>
      <c r="G26" s="29"/>
      <c r="H26" s="29"/>
      <c r="I26" s="29"/>
      <c r="J26" s="29"/>
      <c r="K26" s="29"/>
      <c r="L26" s="29"/>
      <c r="M26" s="29"/>
      <c r="N26" s="29"/>
      <c r="O26" s="66"/>
    </row>
    <row r="27" spans="1:15" ht="30" customHeight="1" x14ac:dyDescent="0.25">
      <c r="A27" s="78"/>
      <c r="B27" s="97"/>
      <c r="C27" s="69"/>
      <c r="D27" s="69"/>
      <c r="E27" s="30" t="s">
        <v>15</v>
      </c>
      <c r="F27" s="27"/>
      <c r="G27" s="25"/>
      <c r="H27" s="25"/>
      <c r="I27" s="25"/>
      <c r="J27" s="25"/>
      <c r="K27" s="25"/>
      <c r="L27" s="25"/>
      <c r="M27" s="25"/>
      <c r="N27" s="25"/>
      <c r="O27" s="66"/>
    </row>
    <row r="28" spans="1:15" ht="40.5" customHeight="1" x14ac:dyDescent="0.25">
      <c r="A28" s="78"/>
      <c r="B28" s="97"/>
      <c r="C28" s="69"/>
      <c r="D28" s="69"/>
      <c r="E28" s="31" t="s">
        <v>16</v>
      </c>
      <c r="F28" s="27"/>
      <c r="G28" s="25"/>
      <c r="H28" s="25"/>
      <c r="I28" s="25"/>
      <c r="J28" s="25"/>
      <c r="K28" s="25"/>
      <c r="L28" s="25"/>
      <c r="M28" s="25"/>
      <c r="N28" s="25"/>
      <c r="O28" s="66"/>
    </row>
    <row r="29" spans="1:15" ht="39.75" customHeight="1" x14ac:dyDescent="0.25">
      <c r="A29" s="78"/>
      <c r="B29" s="97"/>
      <c r="C29" s="69"/>
      <c r="D29" s="69"/>
      <c r="E29" s="32" t="s">
        <v>17</v>
      </c>
      <c r="F29" s="27"/>
      <c r="G29" s="25"/>
      <c r="H29" s="25"/>
      <c r="I29" s="25"/>
      <c r="J29" s="25"/>
      <c r="K29" s="25"/>
      <c r="L29" s="25"/>
      <c r="M29" s="25"/>
      <c r="N29" s="25"/>
      <c r="O29" s="66"/>
    </row>
    <row r="30" spans="1:15" ht="27.75" customHeight="1" x14ac:dyDescent="0.25">
      <c r="A30" s="78"/>
      <c r="B30" s="97"/>
      <c r="C30" s="69"/>
      <c r="D30" s="69"/>
      <c r="E30" s="30" t="s">
        <v>18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66"/>
    </row>
    <row r="31" spans="1:15" ht="25.5" x14ac:dyDescent="0.25">
      <c r="A31" s="79"/>
      <c r="B31" s="97"/>
      <c r="C31" s="70"/>
      <c r="D31" s="70"/>
      <c r="E31" s="32" t="s">
        <v>19</v>
      </c>
      <c r="F31" s="27"/>
      <c r="G31" s="25"/>
      <c r="H31" s="25"/>
      <c r="I31" s="25"/>
      <c r="J31" s="25"/>
      <c r="K31" s="25"/>
      <c r="L31" s="25"/>
      <c r="M31" s="25"/>
      <c r="N31" s="25"/>
      <c r="O31" s="67"/>
    </row>
    <row r="32" spans="1:15" ht="15" customHeight="1" x14ac:dyDescent="0.25">
      <c r="A32" s="80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</row>
    <row r="33" spans="1:15" ht="20.25" customHeight="1" x14ac:dyDescent="0.25">
      <c r="A33" s="77" t="s">
        <v>42</v>
      </c>
      <c r="B33" s="68" t="s">
        <v>62</v>
      </c>
      <c r="C33" s="68" t="s">
        <v>33</v>
      </c>
      <c r="D33" s="71"/>
      <c r="E33" s="24" t="s">
        <v>13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65" t="s">
        <v>79</v>
      </c>
    </row>
    <row r="34" spans="1:15" x14ac:dyDescent="0.25">
      <c r="A34" s="78"/>
      <c r="B34" s="69"/>
      <c r="C34" s="69"/>
      <c r="D34" s="72"/>
      <c r="E34" s="28" t="s">
        <v>14</v>
      </c>
      <c r="F34" s="29"/>
      <c r="G34" s="29"/>
      <c r="H34" s="29"/>
      <c r="I34" s="29"/>
      <c r="J34" s="29"/>
      <c r="K34" s="29"/>
      <c r="L34" s="29"/>
      <c r="M34" s="29"/>
      <c r="N34" s="29"/>
      <c r="O34" s="66"/>
    </row>
    <row r="35" spans="1:15" ht="26.25" customHeight="1" x14ac:dyDescent="0.25">
      <c r="A35" s="78"/>
      <c r="B35" s="69"/>
      <c r="C35" s="69"/>
      <c r="D35" s="72"/>
      <c r="E35" s="30" t="s">
        <v>15</v>
      </c>
      <c r="F35" s="27"/>
      <c r="G35" s="25"/>
      <c r="H35" s="25"/>
      <c r="I35" s="25"/>
      <c r="J35" s="25"/>
      <c r="K35" s="25"/>
      <c r="L35" s="25"/>
      <c r="M35" s="25"/>
      <c r="N35" s="25"/>
      <c r="O35" s="66"/>
    </row>
    <row r="36" spans="1:15" ht="23.45" customHeight="1" x14ac:dyDescent="0.25">
      <c r="A36" s="78"/>
      <c r="B36" s="69"/>
      <c r="C36" s="69"/>
      <c r="D36" s="72"/>
      <c r="E36" s="31" t="s">
        <v>16</v>
      </c>
      <c r="F36" s="27"/>
      <c r="G36" s="25"/>
      <c r="H36" s="25"/>
      <c r="I36" s="25"/>
      <c r="J36" s="25"/>
      <c r="K36" s="25"/>
      <c r="L36" s="25"/>
      <c r="M36" s="25"/>
      <c r="N36" s="25"/>
      <c r="O36" s="66"/>
    </row>
    <row r="37" spans="1:15" ht="22.5" customHeight="1" x14ac:dyDescent="0.25">
      <c r="A37" s="78"/>
      <c r="B37" s="69"/>
      <c r="C37" s="69"/>
      <c r="D37" s="72"/>
      <c r="E37" s="32" t="s">
        <v>17</v>
      </c>
      <c r="F37" s="27"/>
      <c r="G37" s="25"/>
      <c r="H37" s="25"/>
      <c r="I37" s="25"/>
      <c r="J37" s="25"/>
      <c r="K37" s="25"/>
      <c r="L37" s="25"/>
      <c r="M37" s="25"/>
      <c r="N37" s="25"/>
      <c r="O37" s="66"/>
    </row>
    <row r="38" spans="1:15" ht="26.25" customHeight="1" x14ac:dyDescent="0.25">
      <c r="A38" s="78"/>
      <c r="B38" s="69"/>
      <c r="C38" s="69"/>
      <c r="D38" s="72"/>
      <c r="E38" s="30" t="s">
        <v>18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66"/>
    </row>
    <row r="39" spans="1:15" ht="39" customHeight="1" x14ac:dyDescent="0.25">
      <c r="A39" s="79"/>
      <c r="B39" s="70"/>
      <c r="C39" s="70"/>
      <c r="D39" s="73"/>
      <c r="E39" s="32" t="s">
        <v>19</v>
      </c>
      <c r="F39" s="27"/>
      <c r="G39" s="25"/>
      <c r="H39" s="25"/>
      <c r="I39" s="25"/>
      <c r="J39" s="25"/>
      <c r="K39" s="25"/>
      <c r="L39" s="25"/>
      <c r="M39" s="25"/>
      <c r="N39" s="25"/>
      <c r="O39" s="67"/>
    </row>
    <row r="40" spans="1:15" ht="27.75" customHeight="1" x14ac:dyDescent="0.25">
      <c r="A40" s="80" t="s">
        <v>73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</row>
    <row r="41" spans="1:15" ht="20.25" customHeight="1" x14ac:dyDescent="0.25">
      <c r="A41" s="77" t="s">
        <v>43</v>
      </c>
      <c r="B41" s="68" t="s">
        <v>63</v>
      </c>
      <c r="C41" s="68" t="s">
        <v>33</v>
      </c>
      <c r="D41" s="71"/>
      <c r="E41" s="24" t="s">
        <v>13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65" t="s">
        <v>79</v>
      </c>
    </row>
    <row r="42" spans="1:15" x14ac:dyDescent="0.25">
      <c r="A42" s="78"/>
      <c r="B42" s="69"/>
      <c r="C42" s="69"/>
      <c r="D42" s="72"/>
      <c r="E42" s="28" t="s">
        <v>14</v>
      </c>
      <c r="F42" s="29"/>
      <c r="G42" s="29"/>
      <c r="H42" s="29"/>
      <c r="I42" s="29"/>
      <c r="J42" s="29"/>
      <c r="K42" s="29"/>
      <c r="L42" s="29"/>
      <c r="M42" s="29"/>
      <c r="N42" s="29"/>
      <c r="O42" s="66"/>
    </row>
    <row r="43" spans="1:15" ht="26.25" customHeight="1" x14ac:dyDescent="0.25">
      <c r="A43" s="78"/>
      <c r="B43" s="69"/>
      <c r="C43" s="69"/>
      <c r="D43" s="72"/>
      <c r="E43" s="30" t="s">
        <v>15</v>
      </c>
      <c r="F43" s="27"/>
      <c r="G43" s="25"/>
      <c r="H43" s="25"/>
      <c r="I43" s="25"/>
      <c r="J43" s="25"/>
      <c r="K43" s="25"/>
      <c r="L43" s="25"/>
      <c r="M43" s="25"/>
      <c r="N43" s="25"/>
      <c r="O43" s="66"/>
    </row>
    <row r="44" spans="1:15" ht="26.45" customHeight="1" x14ac:dyDescent="0.25">
      <c r="A44" s="78"/>
      <c r="B44" s="69"/>
      <c r="C44" s="69"/>
      <c r="D44" s="72"/>
      <c r="E44" s="31" t="s">
        <v>16</v>
      </c>
      <c r="F44" s="27"/>
      <c r="G44" s="25"/>
      <c r="H44" s="25"/>
      <c r="I44" s="25"/>
      <c r="J44" s="25"/>
      <c r="K44" s="25"/>
      <c r="L44" s="25"/>
      <c r="M44" s="25"/>
      <c r="N44" s="25"/>
      <c r="O44" s="66"/>
    </row>
    <row r="45" spans="1:15" ht="22.5" customHeight="1" x14ac:dyDescent="0.25">
      <c r="A45" s="78"/>
      <c r="B45" s="69"/>
      <c r="C45" s="69"/>
      <c r="D45" s="72"/>
      <c r="E45" s="32" t="s">
        <v>17</v>
      </c>
      <c r="F45" s="27"/>
      <c r="G45" s="25"/>
      <c r="H45" s="25"/>
      <c r="I45" s="25"/>
      <c r="J45" s="25"/>
      <c r="K45" s="25"/>
      <c r="L45" s="25"/>
      <c r="M45" s="25"/>
      <c r="N45" s="25"/>
      <c r="O45" s="66"/>
    </row>
    <row r="46" spans="1:15" ht="26.25" customHeight="1" x14ac:dyDescent="0.25">
      <c r="A46" s="78"/>
      <c r="B46" s="69"/>
      <c r="C46" s="69"/>
      <c r="D46" s="72"/>
      <c r="E46" s="30" t="s">
        <v>18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66"/>
    </row>
    <row r="47" spans="1:15" ht="39" customHeight="1" x14ac:dyDescent="0.25">
      <c r="A47" s="79"/>
      <c r="B47" s="70"/>
      <c r="C47" s="70"/>
      <c r="D47" s="73"/>
      <c r="E47" s="32" t="s">
        <v>19</v>
      </c>
      <c r="F47" s="27"/>
      <c r="G47" s="25"/>
      <c r="H47" s="25"/>
      <c r="I47" s="25"/>
      <c r="J47" s="25"/>
      <c r="K47" s="25"/>
      <c r="L47" s="25"/>
      <c r="M47" s="25"/>
      <c r="N47" s="25"/>
      <c r="O47" s="67"/>
    </row>
    <row r="48" spans="1:15" ht="27.75" customHeight="1" x14ac:dyDescent="0.25">
      <c r="A48" s="74" t="s">
        <v>80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</row>
    <row r="49" spans="1:15" ht="18" customHeight="1" x14ac:dyDescent="0.25">
      <c r="A49" s="77" t="s">
        <v>44</v>
      </c>
      <c r="B49" s="68" t="s">
        <v>71</v>
      </c>
      <c r="C49" s="68" t="s">
        <v>29</v>
      </c>
      <c r="D49" s="71"/>
      <c r="E49" s="24" t="s">
        <v>13</v>
      </c>
      <c r="F49" s="59">
        <f>F52+F54</f>
        <v>89.570000000000007</v>
      </c>
      <c r="G49" s="26">
        <v>0</v>
      </c>
      <c r="H49" s="50">
        <f>G49/F49%</f>
        <v>0</v>
      </c>
      <c r="I49" s="27">
        <v>0</v>
      </c>
      <c r="J49" s="50">
        <f>H49/F49%</f>
        <v>0</v>
      </c>
      <c r="K49" s="59">
        <v>89.57</v>
      </c>
      <c r="L49" s="50">
        <f>K49/F49%</f>
        <v>99.999999999999986</v>
      </c>
      <c r="M49" s="59">
        <f>M52+M54</f>
        <v>89.570000000000007</v>
      </c>
      <c r="N49" s="50">
        <f>M49/F49%</f>
        <v>100</v>
      </c>
      <c r="O49" s="65"/>
    </row>
    <row r="50" spans="1:15" ht="27" customHeight="1" x14ac:dyDescent="0.25">
      <c r="A50" s="78"/>
      <c r="B50" s="69"/>
      <c r="C50" s="69"/>
      <c r="D50" s="72"/>
      <c r="E50" s="28" t="s">
        <v>14</v>
      </c>
      <c r="F50" s="51"/>
      <c r="G50" s="51"/>
      <c r="H50" s="51"/>
      <c r="I50" s="51"/>
      <c r="J50" s="51"/>
      <c r="K50" s="51"/>
      <c r="L50" s="51"/>
      <c r="M50" s="51"/>
      <c r="N50" s="51"/>
      <c r="O50" s="66"/>
    </row>
    <row r="51" spans="1:15" ht="21.75" customHeight="1" x14ac:dyDescent="0.25">
      <c r="A51" s="78"/>
      <c r="B51" s="69"/>
      <c r="C51" s="69"/>
      <c r="D51" s="72"/>
      <c r="E51" s="30" t="s">
        <v>15</v>
      </c>
      <c r="F51" s="27"/>
      <c r="G51" s="27"/>
      <c r="H51" s="27"/>
      <c r="I51" s="27"/>
      <c r="J51" s="27"/>
      <c r="K51" s="27"/>
      <c r="L51" s="27"/>
      <c r="M51" s="27"/>
      <c r="N51" s="27"/>
      <c r="O51" s="66"/>
    </row>
    <row r="52" spans="1:15" ht="38.25" x14ac:dyDescent="0.25">
      <c r="A52" s="78"/>
      <c r="B52" s="69"/>
      <c r="C52" s="69"/>
      <c r="D52" s="72"/>
      <c r="E52" s="31" t="s">
        <v>16</v>
      </c>
      <c r="F52" s="59">
        <v>62.7</v>
      </c>
      <c r="G52" s="27">
        <v>0</v>
      </c>
      <c r="H52" s="50">
        <f>G52/F52%</f>
        <v>0</v>
      </c>
      <c r="I52" s="27">
        <v>0</v>
      </c>
      <c r="J52" s="50">
        <f>H52/F52%</f>
        <v>0</v>
      </c>
      <c r="K52" s="59">
        <v>62.7</v>
      </c>
      <c r="L52" s="50">
        <f>K52/F52%</f>
        <v>100</v>
      </c>
      <c r="M52" s="59">
        <v>62.7</v>
      </c>
      <c r="N52" s="50">
        <f>M52/F52%</f>
        <v>100</v>
      </c>
      <c r="O52" s="66"/>
    </row>
    <row r="53" spans="1:15" ht="26.25" customHeight="1" x14ac:dyDescent="0.25">
      <c r="A53" s="78"/>
      <c r="B53" s="69"/>
      <c r="C53" s="69"/>
      <c r="D53" s="72"/>
      <c r="E53" s="32" t="s">
        <v>17</v>
      </c>
      <c r="F53" s="27"/>
      <c r="G53" s="27"/>
      <c r="H53" s="27"/>
      <c r="I53" s="27"/>
      <c r="J53" s="27"/>
      <c r="K53" s="27"/>
      <c r="L53" s="27"/>
      <c r="M53" s="27"/>
      <c r="N53" s="27"/>
      <c r="O53" s="66"/>
    </row>
    <row r="54" spans="1:15" ht="17.45" customHeight="1" x14ac:dyDescent="0.25">
      <c r="A54" s="78"/>
      <c r="B54" s="69"/>
      <c r="C54" s="69"/>
      <c r="D54" s="72"/>
      <c r="E54" s="30" t="s">
        <v>18</v>
      </c>
      <c r="F54" s="27">
        <v>26.87</v>
      </c>
      <c r="G54" s="27">
        <v>0</v>
      </c>
      <c r="H54" s="50">
        <f>G54/F54%</f>
        <v>0</v>
      </c>
      <c r="I54" s="27">
        <v>0</v>
      </c>
      <c r="J54" s="50">
        <f>H54/F54%</f>
        <v>0</v>
      </c>
      <c r="K54" s="27">
        <v>26.87</v>
      </c>
      <c r="L54" s="50">
        <f>K54/F54%</f>
        <v>100</v>
      </c>
      <c r="M54" s="27">
        <v>26.87</v>
      </c>
      <c r="N54" s="50">
        <f>M54/F54%</f>
        <v>100</v>
      </c>
      <c r="O54" s="66"/>
    </row>
    <row r="55" spans="1:15" ht="20.45" customHeight="1" x14ac:dyDescent="0.25">
      <c r="A55" s="79"/>
      <c r="B55" s="70"/>
      <c r="C55" s="70"/>
      <c r="D55" s="73"/>
      <c r="E55" s="32" t="s">
        <v>19</v>
      </c>
      <c r="F55" s="27"/>
      <c r="G55" s="27"/>
      <c r="H55" s="27"/>
      <c r="I55" s="27"/>
      <c r="J55" s="27"/>
      <c r="K55" s="27"/>
      <c r="L55" s="27"/>
      <c r="M55" s="27"/>
      <c r="N55" s="27"/>
      <c r="O55" s="67"/>
    </row>
    <row r="56" spans="1:15" ht="38.450000000000003" customHeight="1" x14ac:dyDescent="0.25">
      <c r="A56" s="80" t="s">
        <v>76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1:15" ht="18" customHeight="1" x14ac:dyDescent="0.25">
      <c r="A57" s="77" t="s">
        <v>45</v>
      </c>
      <c r="B57" s="68" t="s">
        <v>64</v>
      </c>
      <c r="C57" s="68" t="s">
        <v>29</v>
      </c>
      <c r="D57" s="71"/>
      <c r="E57" s="24" t="s">
        <v>13</v>
      </c>
      <c r="F57" s="59">
        <f>F60+F62</f>
        <v>238.83</v>
      </c>
      <c r="G57" s="27">
        <v>0</v>
      </c>
      <c r="H57" s="50">
        <f>G57/F57%</f>
        <v>0</v>
      </c>
      <c r="I57" s="60">
        <v>0</v>
      </c>
      <c r="J57" s="50">
        <f>H57/F57%</f>
        <v>0</v>
      </c>
      <c r="K57" s="27">
        <v>111.45</v>
      </c>
      <c r="L57" s="50">
        <f>K57/F57%</f>
        <v>46.664991835196581</v>
      </c>
      <c r="M57" s="59">
        <f>M60+M62</f>
        <v>167.65</v>
      </c>
      <c r="N57" s="50">
        <f>M57/F57%</f>
        <v>70.196373989867269</v>
      </c>
      <c r="O57" s="65" t="s">
        <v>78</v>
      </c>
    </row>
    <row r="58" spans="1:15" ht="19.149999999999999" customHeight="1" x14ac:dyDescent="0.25">
      <c r="A58" s="78"/>
      <c r="B58" s="69"/>
      <c r="C58" s="69"/>
      <c r="D58" s="72"/>
      <c r="E58" s="28" t="s">
        <v>14</v>
      </c>
      <c r="F58" s="51"/>
      <c r="G58" s="51"/>
      <c r="H58" s="51"/>
      <c r="I58" s="51"/>
      <c r="J58" s="51"/>
      <c r="K58" s="51"/>
      <c r="L58" s="51"/>
      <c r="M58" s="51"/>
      <c r="N58" s="51"/>
      <c r="O58" s="66"/>
    </row>
    <row r="59" spans="1:15" ht="21.75" customHeight="1" x14ac:dyDescent="0.25">
      <c r="A59" s="78"/>
      <c r="B59" s="69"/>
      <c r="C59" s="69"/>
      <c r="D59" s="72"/>
      <c r="E59" s="30" t="s">
        <v>15</v>
      </c>
      <c r="F59" s="27"/>
      <c r="G59" s="27"/>
      <c r="H59" s="27"/>
      <c r="I59" s="27"/>
      <c r="J59" s="27"/>
      <c r="K59" s="27"/>
      <c r="L59" s="27"/>
      <c r="M59" s="27"/>
      <c r="N59" s="27"/>
      <c r="O59" s="66"/>
    </row>
    <row r="60" spans="1:15" ht="38.25" x14ac:dyDescent="0.25">
      <c r="A60" s="78"/>
      <c r="B60" s="69"/>
      <c r="C60" s="69"/>
      <c r="D60" s="72"/>
      <c r="E60" s="31" t="s">
        <v>16</v>
      </c>
      <c r="F60" s="27"/>
      <c r="G60" s="27"/>
      <c r="H60" s="27"/>
      <c r="I60" s="27"/>
      <c r="J60" s="27"/>
      <c r="K60" s="27"/>
      <c r="L60" s="27"/>
      <c r="M60" s="27"/>
      <c r="N60" s="27"/>
      <c r="O60" s="66"/>
    </row>
    <row r="61" spans="1:15" ht="26.25" customHeight="1" x14ac:dyDescent="0.25">
      <c r="A61" s="78"/>
      <c r="B61" s="69"/>
      <c r="C61" s="69"/>
      <c r="D61" s="72"/>
      <c r="E61" s="32" t="s">
        <v>17</v>
      </c>
      <c r="F61" s="27"/>
      <c r="G61" s="27"/>
      <c r="H61" s="27"/>
      <c r="I61" s="27"/>
      <c r="J61" s="27"/>
      <c r="K61" s="27"/>
      <c r="L61" s="27"/>
      <c r="M61" s="27"/>
      <c r="N61" s="27"/>
      <c r="O61" s="66"/>
    </row>
    <row r="62" spans="1:15" ht="18.600000000000001" customHeight="1" x14ac:dyDescent="0.25">
      <c r="A62" s="78"/>
      <c r="B62" s="69"/>
      <c r="C62" s="69"/>
      <c r="D62" s="72"/>
      <c r="E62" s="30" t="s">
        <v>18</v>
      </c>
      <c r="F62" s="27">
        <v>238.83</v>
      </c>
      <c r="G62" s="27">
        <v>0</v>
      </c>
      <c r="H62" s="50">
        <f>G62/F62%</f>
        <v>0</v>
      </c>
      <c r="I62" s="61">
        <v>0</v>
      </c>
      <c r="J62" s="50">
        <f>H62/F62%</f>
        <v>0</v>
      </c>
      <c r="K62" s="27">
        <v>111.45</v>
      </c>
      <c r="L62" s="50">
        <f>K62/F62%</f>
        <v>46.664991835196581</v>
      </c>
      <c r="M62" s="27">
        <f>56.2+K62</f>
        <v>167.65</v>
      </c>
      <c r="N62" s="50">
        <f>M62/F62%</f>
        <v>70.196373989867269</v>
      </c>
      <c r="O62" s="66"/>
    </row>
    <row r="63" spans="1:15" ht="25.15" customHeight="1" x14ac:dyDescent="0.25">
      <c r="A63" s="79"/>
      <c r="B63" s="70"/>
      <c r="C63" s="70"/>
      <c r="D63" s="73"/>
      <c r="E63" s="32" t="s">
        <v>19</v>
      </c>
      <c r="F63" s="27"/>
      <c r="G63" s="27"/>
      <c r="H63" s="27"/>
      <c r="I63" s="27"/>
      <c r="J63" s="27"/>
      <c r="K63" s="27"/>
      <c r="L63" s="27"/>
      <c r="M63" s="27"/>
      <c r="N63" s="27"/>
      <c r="O63" s="67"/>
    </row>
    <row r="64" spans="1:15" ht="19.5" customHeight="1" x14ac:dyDescent="0.2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</row>
    <row r="65" spans="1:15" ht="22.15" customHeight="1" x14ac:dyDescent="0.25">
      <c r="A65" s="77" t="s">
        <v>66</v>
      </c>
      <c r="B65" s="68" t="s">
        <v>65</v>
      </c>
      <c r="C65" s="68" t="s">
        <v>29</v>
      </c>
      <c r="D65" s="71"/>
      <c r="E65" s="24" t="s">
        <v>13</v>
      </c>
      <c r="F65" s="27">
        <f>F68+F70</f>
        <v>78.125</v>
      </c>
      <c r="G65" s="27">
        <v>0</v>
      </c>
      <c r="H65" s="50">
        <f>G65/F65%</f>
        <v>0</v>
      </c>
      <c r="I65" s="27">
        <v>0</v>
      </c>
      <c r="J65" s="50">
        <f>H65/F65%</f>
        <v>0</v>
      </c>
      <c r="K65" s="27">
        <v>0</v>
      </c>
      <c r="L65" s="50">
        <f>K65/F65%</f>
        <v>0</v>
      </c>
      <c r="M65" s="62">
        <f>M68+M70</f>
        <v>78.160309999999996</v>
      </c>
      <c r="N65" s="50">
        <f>M65/F65%</f>
        <v>100.0451968</v>
      </c>
      <c r="O65" s="83" t="s">
        <v>81</v>
      </c>
    </row>
    <row r="66" spans="1:15" ht="19.149999999999999" customHeight="1" x14ac:dyDescent="0.25">
      <c r="A66" s="78"/>
      <c r="B66" s="69"/>
      <c r="C66" s="69"/>
      <c r="D66" s="72"/>
      <c r="E66" s="28" t="s">
        <v>14</v>
      </c>
      <c r="F66" s="51"/>
      <c r="G66" s="51"/>
      <c r="H66" s="51"/>
      <c r="I66" s="51"/>
      <c r="J66" s="51"/>
      <c r="K66" s="51"/>
      <c r="L66" s="51"/>
      <c r="M66" s="51"/>
      <c r="N66" s="51"/>
      <c r="O66" s="84"/>
    </row>
    <row r="67" spans="1:15" ht="21.75" customHeight="1" x14ac:dyDescent="0.25">
      <c r="A67" s="78"/>
      <c r="B67" s="69"/>
      <c r="C67" s="69"/>
      <c r="D67" s="72"/>
      <c r="E67" s="30" t="s">
        <v>15</v>
      </c>
      <c r="F67" s="27"/>
      <c r="G67" s="27"/>
      <c r="H67" s="27"/>
      <c r="I67" s="27"/>
      <c r="J67" s="27"/>
      <c r="K67" s="27"/>
      <c r="L67" s="27"/>
      <c r="M67" s="27"/>
      <c r="N67" s="27"/>
      <c r="O67" s="84"/>
    </row>
    <row r="68" spans="1:15" ht="33.75" customHeight="1" x14ac:dyDescent="0.25">
      <c r="A68" s="78"/>
      <c r="B68" s="69"/>
      <c r="C68" s="69"/>
      <c r="D68" s="72"/>
      <c r="E68" s="31" t="s">
        <v>16</v>
      </c>
      <c r="F68" s="27">
        <v>62.5</v>
      </c>
      <c r="G68" s="27">
        <v>0</v>
      </c>
      <c r="H68" s="50">
        <f>G68/F68%</f>
        <v>0</v>
      </c>
      <c r="I68" s="27">
        <v>0</v>
      </c>
      <c r="J68" s="50">
        <f>H68/F68%</f>
        <v>0</v>
      </c>
      <c r="K68" s="27">
        <v>0</v>
      </c>
      <c r="L68" s="50">
        <f>K68/F68%</f>
        <v>0</v>
      </c>
      <c r="M68" s="62">
        <v>62.5</v>
      </c>
      <c r="N68" s="50">
        <f>M68/F68%</f>
        <v>100</v>
      </c>
      <c r="O68" s="84"/>
    </row>
    <row r="69" spans="1:15" ht="34.5" customHeight="1" x14ac:dyDescent="0.25">
      <c r="A69" s="78"/>
      <c r="B69" s="69"/>
      <c r="C69" s="69"/>
      <c r="D69" s="72"/>
      <c r="E69" s="32" t="s">
        <v>17</v>
      </c>
      <c r="F69" s="27"/>
      <c r="G69" s="27"/>
      <c r="H69" s="27"/>
      <c r="I69" s="27"/>
      <c r="J69" s="27"/>
      <c r="K69" s="27"/>
      <c r="L69" s="27"/>
      <c r="M69" s="27"/>
      <c r="N69" s="27"/>
      <c r="O69" s="84"/>
    </row>
    <row r="70" spans="1:15" ht="21.75" customHeight="1" x14ac:dyDescent="0.25">
      <c r="A70" s="78"/>
      <c r="B70" s="69"/>
      <c r="C70" s="69"/>
      <c r="D70" s="72"/>
      <c r="E70" s="30" t="s">
        <v>18</v>
      </c>
      <c r="F70" s="27">
        <v>15.625</v>
      </c>
      <c r="G70" s="27">
        <v>0</v>
      </c>
      <c r="H70" s="50">
        <f>G70/F70%</f>
        <v>0</v>
      </c>
      <c r="I70" s="27">
        <v>0</v>
      </c>
      <c r="J70" s="27">
        <v>0</v>
      </c>
      <c r="K70" s="27">
        <v>0</v>
      </c>
      <c r="L70" s="50">
        <f>K70/F70%</f>
        <v>0</v>
      </c>
      <c r="M70" s="27">
        <v>15.660310000000001</v>
      </c>
      <c r="N70" s="50">
        <f>M70/F70%</f>
        <v>100.22598400000001</v>
      </c>
      <c r="O70" s="84"/>
    </row>
    <row r="71" spans="1:15" ht="33" customHeight="1" x14ac:dyDescent="0.25">
      <c r="A71" s="79"/>
      <c r="B71" s="70"/>
      <c r="C71" s="70"/>
      <c r="D71" s="73"/>
      <c r="E71" s="32" t="s">
        <v>19</v>
      </c>
      <c r="F71" s="27"/>
      <c r="G71" s="27"/>
      <c r="H71" s="27"/>
      <c r="I71" s="27"/>
      <c r="J71" s="27"/>
      <c r="K71" s="27"/>
      <c r="L71" s="27"/>
      <c r="M71" s="27"/>
      <c r="N71" s="27"/>
      <c r="O71" s="85"/>
    </row>
    <row r="72" spans="1:15" ht="19.5" customHeight="1" x14ac:dyDescent="0.25">
      <c r="A72" s="74" t="s">
        <v>75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/>
    </row>
    <row r="73" spans="1:15" ht="16.149999999999999" customHeight="1" x14ac:dyDescent="0.25">
      <c r="A73" s="77" t="s">
        <v>68</v>
      </c>
      <c r="B73" s="68" t="s">
        <v>67</v>
      </c>
      <c r="C73" s="68" t="s">
        <v>31</v>
      </c>
      <c r="D73" s="71"/>
      <c r="E73" s="24" t="s">
        <v>13</v>
      </c>
      <c r="F73" s="27">
        <f>F76+F78</f>
        <v>109.2</v>
      </c>
      <c r="G73" s="27">
        <v>0</v>
      </c>
      <c r="H73" s="50">
        <f>G73/F73%</f>
        <v>0</v>
      </c>
      <c r="I73" s="27">
        <v>0</v>
      </c>
      <c r="J73" s="50">
        <f>H73/F73%</f>
        <v>0</v>
      </c>
      <c r="K73" s="27">
        <v>0</v>
      </c>
      <c r="L73" s="50">
        <f>K73/F73%</f>
        <v>0</v>
      </c>
      <c r="M73" s="27">
        <v>0</v>
      </c>
      <c r="N73" s="50">
        <f>M73/F73%</f>
        <v>0</v>
      </c>
      <c r="O73" s="65" t="s">
        <v>74</v>
      </c>
    </row>
    <row r="74" spans="1:15" ht="16.149999999999999" customHeight="1" x14ac:dyDescent="0.25">
      <c r="A74" s="78"/>
      <c r="B74" s="69"/>
      <c r="C74" s="69"/>
      <c r="D74" s="72"/>
      <c r="E74" s="28" t="s">
        <v>14</v>
      </c>
      <c r="F74" s="51"/>
      <c r="G74" s="51"/>
      <c r="H74" s="51"/>
      <c r="I74" s="51"/>
      <c r="J74" s="51"/>
      <c r="K74" s="51"/>
      <c r="L74" s="51"/>
      <c r="M74" s="51"/>
      <c r="N74" s="51"/>
      <c r="O74" s="66"/>
    </row>
    <row r="75" spans="1:15" ht="24.6" customHeight="1" x14ac:dyDescent="0.25">
      <c r="A75" s="78"/>
      <c r="B75" s="69"/>
      <c r="C75" s="69"/>
      <c r="D75" s="72"/>
      <c r="E75" s="30" t="s">
        <v>15</v>
      </c>
      <c r="F75" s="27"/>
      <c r="G75" s="27"/>
      <c r="H75" s="27"/>
      <c r="I75" s="27"/>
      <c r="J75" s="27"/>
      <c r="K75" s="27"/>
      <c r="L75" s="27"/>
      <c r="M75" s="27"/>
      <c r="N75" s="27"/>
      <c r="O75" s="66"/>
    </row>
    <row r="76" spans="1:15" ht="34.5" customHeight="1" x14ac:dyDescent="0.25">
      <c r="A76" s="78"/>
      <c r="B76" s="69"/>
      <c r="C76" s="69"/>
      <c r="D76" s="72"/>
      <c r="E76" s="31" t="s">
        <v>16</v>
      </c>
      <c r="F76" s="27"/>
      <c r="G76" s="27"/>
      <c r="H76" s="27"/>
      <c r="I76" s="27"/>
      <c r="J76" s="27"/>
      <c r="K76" s="27"/>
      <c r="L76" s="27"/>
      <c r="M76" s="27"/>
      <c r="N76" s="27"/>
      <c r="O76" s="66"/>
    </row>
    <row r="77" spans="1:15" ht="40.5" customHeight="1" x14ac:dyDescent="0.25">
      <c r="A77" s="78"/>
      <c r="B77" s="69"/>
      <c r="C77" s="69"/>
      <c r="D77" s="72"/>
      <c r="E77" s="32" t="s">
        <v>17</v>
      </c>
      <c r="F77" s="27"/>
      <c r="G77" s="27"/>
      <c r="H77" s="27"/>
      <c r="I77" s="27"/>
      <c r="J77" s="27"/>
      <c r="K77" s="27"/>
      <c r="L77" s="27"/>
      <c r="M77" s="27"/>
      <c r="N77" s="27"/>
      <c r="O77" s="66"/>
    </row>
    <row r="78" spans="1:15" ht="17.45" customHeight="1" x14ac:dyDescent="0.25">
      <c r="A78" s="78"/>
      <c r="B78" s="69"/>
      <c r="C78" s="69"/>
      <c r="D78" s="72"/>
      <c r="E78" s="30" t="s">
        <v>18</v>
      </c>
      <c r="F78" s="27">
        <v>109.2</v>
      </c>
      <c r="G78" s="27">
        <v>0</v>
      </c>
      <c r="H78" s="50">
        <f>G78/F78%</f>
        <v>0</v>
      </c>
      <c r="I78" s="27">
        <v>0</v>
      </c>
      <c r="J78" s="50">
        <f>H78/F78%</f>
        <v>0</v>
      </c>
      <c r="K78" s="27">
        <v>0</v>
      </c>
      <c r="L78" s="50">
        <f>K78/F78%</f>
        <v>0</v>
      </c>
      <c r="M78" s="27">
        <v>0</v>
      </c>
      <c r="N78" s="50">
        <f>M78/F78%</f>
        <v>0</v>
      </c>
      <c r="O78" s="66"/>
    </row>
    <row r="79" spans="1:15" ht="20.45" customHeight="1" x14ac:dyDescent="0.25">
      <c r="A79" s="79"/>
      <c r="B79" s="70"/>
      <c r="C79" s="70"/>
      <c r="D79" s="73"/>
      <c r="E79" s="32" t="s">
        <v>19</v>
      </c>
      <c r="F79" s="27"/>
      <c r="G79" s="27"/>
      <c r="H79" s="27"/>
      <c r="I79" s="27"/>
      <c r="J79" s="27"/>
      <c r="K79" s="27"/>
      <c r="L79" s="27"/>
      <c r="M79" s="27"/>
      <c r="N79" s="27"/>
      <c r="O79" s="67"/>
    </row>
    <row r="80" spans="1:15" ht="19.5" customHeight="1" x14ac:dyDescent="0.25">
      <c r="A80" s="80" t="s">
        <v>27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2"/>
    </row>
    <row r="81" spans="1:15" ht="25.5" x14ac:dyDescent="0.25">
      <c r="A81" s="88" t="s">
        <v>20</v>
      </c>
      <c r="B81" s="89"/>
      <c r="C81" s="89"/>
      <c r="D81" s="90"/>
      <c r="E81" s="21" t="s">
        <v>21</v>
      </c>
      <c r="F81" s="25">
        <f>F73+F65+F57+F49</f>
        <v>515.72500000000002</v>
      </c>
      <c r="G81" s="33">
        <f>G73+G65+G57+G49+G41+G33+G25</f>
        <v>0</v>
      </c>
      <c r="H81" s="49">
        <f>G81/F81%</f>
        <v>0</v>
      </c>
      <c r="I81" s="33">
        <f>I73+I65+I57+I49+I41+I33+I25</f>
        <v>0</v>
      </c>
      <c r="J81" s="49">
        <f>H81/F81%</f>
        <v>0</v>
      </c>
      <c r="K81" s="33">
        <f>K73+K65+K57+K49+K41+K33+K25</f>
        <v>201.01999999999998</v>
      </c>
      <c r="L81" s="49">
        <f>K81/F81%</f>
        <v>38.97813757331911</v>
      </c>
      <c r="M81" s="33">
        <f>M73+M65+M57+M49+M41+M33+M25</f>
        <v>335.38031000000001</v>
      </c>
      <c r="N81" s="49">
        <f>M81/F81%</f>
        <v>65.030842018517617</v>
      </c>
      <c r="O81" s="83"/>
    </row>
    <row r="82" spans="1:15" x14ac:dyDescent="0.25">
      <c r="A82" s="91"/>
      <c r="B82" s="92"/>
      <c r="C82" s="92"/>
      <c r="D82" s="93"/>
      <c r="E82" s="34" t="s">
        <v>14</v>
      </c>
      <c r="F82" s="52"/>
      <c r="G82" s="52"/>
      <c r="H82" s="53"/>
      <c r="I82" s="52"/>
      <c r="J82" s="52"/>
      <c r="K82" s="52"/>
      <c r="L82" s="52"/>
      <c r="M82" s="52"/>
      <c r="N82" s="49"/>
      <c r="O82" s="84"/>
    </row>
    <row r="83" spans="1:15" ht="25.5" x14ac:dyDescent="0.25">
      <c r="A83" s="91"/>
      <c r="B83" s="92"/>
      <c r="C83" s="92"/>
      <c r="D83" s="93"/>
      <c r="E83" s="22" t="s">
        <v>15</v>
      </c>
      <c r="F83" s="25"/>
      <c r="G83" s="54"/>
      <c r="H83" s="55"/>
      <c r="I83" s="56"/>
      <c r="J83" s="55"/>
      <c r="K83" s="56"/>
      <c r="L83" s="55"/>
      <c r="M83" s="56"/>
      <c r="N83" s="49"/>
      <c r="O83" s="84"/>
    </row>
    <row r="84" spans="1:15" ht="38.25" x14ac:dyDescent="0.25">
      <c r="A84" s="91"/>
      <c r="B84" s="92"/>
      <c r="C84" s="92"/>
      <c r="D84" s="93"/>
      <c r="E84" s="23" t="s">
        <v>16</v>
      </c>
      <c r="F84" s="25">
        <f>F68+F52</f>
        <v>125.2</v>
      </c>
      <c r="G84" s="54">
        <f>G52+G68</f>
        <v>0</v>
      </c>
      <c r="H84" s="49">
        <f>G84/F84%</f>
        <v>0</v>
      </c>
      <c r="I84" s="57">
        <f>I52+I68</f>
        <v>0</v>
      </c>
      <c r="J84" s="49">
        <f>H84/F84%</f>
        <v>0</v>
      </c>
      <c r="K84" s="57">
        <f>K68+K52</f>
        <v>62.7</v>
      </c>
      <c r="L84" s="49">
        <f>K84/F84%</f>
        <v>50.079872204472842</v>
      </c>
      <c r="M84" s="57">
        <f>M68+M52</f>
        <v>125.2</v>
      </c>
      <c r="N84" s="49">
        <f>M84/F84%</f>
        <v>100</v>
      </c>
      <c r="O84" s="84"/>
    </row>
    <row r="85" spans="1:15" ht="32.450000000000003" customHeight="1" x14ac:dyDescent="0.25">
      <c r="A85" s="91"/>
      <c r="B85" s="92"/>
      <c r="C85" s="92"/>
      <c r="D85" s="93"/>
      <c r="E85" s="23" t="s">
        <v>17</v>
      </c>
      <c r="F85" s="25"/>
      <c r="G85" s="54"/>
      <c r="H85" s="55"/>
      <c r="I85" s="57"/>
      <c r="J85" s="55"/>
      <c r="K85" s="57"/>
      <c r="L85" s="55"/>
      <c r="M85" s="57"/>
      <c r="N85" s="49"/>
      <c r="O85" s="84"/>
    </row>
    <row r="86" spans="1:15" ht="19.5" customHeight="1" x14ac:dyDescent="0.25">
      <c r="A86" s="91"/>
      <c r="B86" s="92"/>
      <c r="C86" s="92"/>
      <c r="D86" s="93"/>
      <c r="E86" s="22" t="s">
        <v>18</v>
      </c>
      <c r="F86" s="25">
        <f>F30+F38+F46+F54+F62+F70+F78</f>
        <v>390.52499999999998</v>
      </c>
      <c r="G86" s="25">
        <f>G30+G38+G46+G54+G62+G70+G78</f>
        <v>0</v>
      </c>
      <c r="H86" s="49">
        <f>G86/F86%</f>
        <v>0</v>
      </c>
      <c r="I86" s="25">
        <f>I30+I38+I46+I54+I62+I70+I78</f>
        <v>0</v>
      </c>
      <c r="J86" s="49">
        <f>H86/F86%</f>
        <v>0</v>
      </c>
      <c r="K86" s="25">
        <f>K30+K38+K46+K54+K62+K70+K78</f>
        <v>138.32</v>
      </c>
      <c r="L86" s="49">
        <f>K86/F86%</f>
        <v>35.418987260738753</v>
      </c>
      <c r="M86" s="25">
        <f>M30+M38+M46+M54+M62+M70+M78</f>
        <v>210.18031000000002</v>
      </c>
      <c r="N86" s="49">
        <f>M86/F86%</f>
        <v>53.819937263939579</v>
      </c>
      <c r="O86" s="84"/>
    </row>
    <row r="87" spans="1:15" ht="25.5" x14ac:dyDescent="0.25">
      <c r="A87" s="94"/>
      <c r="B87" s="95"/>
      <c r="C87" s="95"/>
      <c r="D87" s="96"/>
      <c r="E87" s="23" t="s">
        <v>19</v>
      </c>
      <c r="F87" s="25"/>
      <c r="G87" s="54"/>
      <c r="H87" s="58"/>
      <c r="I87" s="57"/>
      <c r="J87" s="55"/>
      <c r="K87" s="57"/>
      <c r="L87" s="55"/>
      <c r="M87" s="57"/>
      <c r="N87" s="55"/>
      <c r="O87" s="85"/>
    </row>
    <row r="88" spans="1:1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30" x14ac:dyDescent="0.25">
      <c r="A89" s="35"/>
      <c r="B89" s="36" t="s">
        <v>22</v>
      </c>
      <c r="C89" s="37"/>
      <c r="D89" s="38"/>
      <c r="E89" s="39"/>
      <c r="F89" s="37"/>
      <c r="G89" s="35"/>
      <c r="H89" s="35"/>
      <c r="I89" s="35"/>
      <c r="J89" s="35"/>
      <c r="K89" s="35"/>
      <c r="L89" s="35"/>
      <c r="M89" s="35"/>
      <c r="N89" s="35"/>
      <c r="O89" s="35"/>
    </row>
    <row r="90" spans="1:15" x14ac:dyDescent="0.25">
      <c r="A90" s="35"/>
      <c r="B90" s="40"/>
      <c r="C90" s="41" t="s">
        <v>24</v>
      </c>
      <c r="D90" s="42"/>
      <c r="E90" s="42"/>
      <c r="F90" s="42"/>
      <c r="G90" s="35"/>
      <c r="H90" s="35"/>
      <c r="I90" s="35"/>
      <c r="J90" s="35"/>
      <c r="K90" s="35"/>
      <c r="L90" s="35"/>
      <c r="M90" s="35"/>
      <c r="N90" s="35"/>
      <c r="O90" s="35"/>
    </row>
    <row r="91" spans="1:15" x14ac:dyDescent="0.25">
      <c r="A91" s="35"/>
      <c r="B91" s="86" t="s">
        <v>35</v>
      </c>
      <c r="C91" s="87"/>
      <c r="D91" s="87"/>
      <c r="E91" s="87"/>
      <c r="F91" s="87"/>
      <c r="G91" s="35"/>
      <c r="H91" s="35"/>
      <c r="I91" s="35"/>
      <c r="J91" s="35"/>
      <c r="K91" s="35"/>
      <c r="L91" s="35"/>
      <c r="M91" s="63"/>
      <c r="N91" s="64"/>
      <c r="O91" s="35"/>
    </row>
    <row r="92" spans="1:15" x14ac:dyDescent="0.25">
      <c r="A92" s="35"/>
      <c r="B92" s="41" t="s">
        <v>36</v>
      </c>
      <c r="C92" s="41"/>
      <c r="D92" s="41"/>
      <c r="E92" s="41"/>
      <c r="F92" s="41"/>
      <c r="G92" s="43"/>
      <c r="H92" s="43"/>
      <c r="I92" s="43"/>
      <c r="J92" s="35"/>
      <c r="K92" s="35"/>
      <c r="L92" s="35"/>
      <c r="M92" s="35"/>
      <c r="N92" s="35"/>
      <c r="O92" s="35"/>
    </row>
    <row r="93" spans="1:15" x14ac:dyDescent="0.25">
      <c r="A93" s="35"/>
      <c r="B93" s="41" t="s">
        <v>49</v>
      </c>
      <c r="C93" s="44" t="s">
        <v>46</v>
      </c>
      <c r="D93" s="44"/>
      <c r="E93" s="44"/>
      <c r="F93" s="44" t="s">
        <v>48</v>
      </c>
      <c r="G93" s="45"/>
      <c r="H93" s="45"/>
      <c r="I93" s="45"/>
      <c r="J93" s="46"/>
      <c r="K93" s="35"/>
      <c r="L93" s="35"/>
      <c r="M93" s="35"/>
      <c r="N93" s="64"/>
      <c r="O93" s="35"/>
    </row>
    <row r="94" spans="1:15" x14ac:dyDescent="0.25">
      <c r="A94" s="35"/>
      <c r="B94" s="47" t="s">
        <v>47</v>
      </c>
      <c r="C94" s="40"/>
      <c r="D94" s="40"/>
      <c r="E94" s="40"/>
      <c r="F94" s="40"/>
      <c r="G94" s="35"/>
      <c r="H94" s="35"/>
      <c r="I94" s="35"/>
      <c r="J94" s="35"/>
      <c r="K94" s="35"/>
      <c r="L94" s="35"/>
      <c r="M94" s="35"/>
      <c r="N94" s="35"/>
      <c r="O94" s="35"/>
    </row>
    <row r="95" spans="1:15" x14ac:dyDescent="0.25">
      <c r="A95" s="35"/>
      <c r="B95" s="47"/>
      <c r="C95" s="40"/>
      <c r="D95" s="40"/>
      <c r="E95" s="40"/>
      <c r="F95" s="40"/>
      <c r="G95" s="35"/>
      <c r="H95" s="35"/>
      <c r="I95" s="35"/>
      <c r="J95" s="35"/>
      <c r="K95" s="35"/>
      <c r="L95" s="35"/>
      <c r="M95" s="35"/>
      <c r="N95" s="35"/>
      <c r="O95" s="35"/>
    </row>
    <row r="96" spans="1:15" x14ac:dyDescent="0.25">
      <c r="A96" s="35"/>
      <c r="B96" s="47" t="s">
        <v>37</v>
      </c>
      <c r="C96" s="47"/>
      <c r="D96" s="37"/>
      <c r="E96" s="38"/>
      <c r="F96" s="47" t="s">
        <v>38</v>
      </c>
      <c r="G96" s="35"/>
      <c r="H96" s="35"/>
      <c r="I96" s="35"/>
      <c r="J96" s="35"/>
      <c r="K96" s="35"/>
      <c r="L96" s="35"/>
      <c r="M96" s="35"/>
      <c r="N96" s="35"/>
      <c r="O96" s="35"/>
    </row>
    <row r="97" spans="1:15" x14ac:dyDescent="0.25">
      <c r="A97" s="35"/>
      <c r="B97" s="47" t="s">
        <v>39</v>
      </c>
      <c r="C97" s="47"/>
      <c r="D97" s="41" t="s">
        <v>40</v>
      </c>
      <c r="E97" s="42"/>
      <c r="F97" s="40"/>
      <c r="G97" s="35"/>
      <c r="H97" s="35"/>
      <c r="I97" s="35"/>
      <c r="J97" s="35"/>
      <c r="K97" s="35"/>
      <c r="L97" s="35"/>
      <c r="M97" s="35"/>
      <c r="N97" s="35"/>
      <c r="O97" s="35"/>
    </row>
    <row r="98" spans="1:1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</sheetData>
  <mergeCells count="63">
    <mergeCell ref="B33:B39"/>
    <mergeCell ref="B3:N3"/>
    <mergeCell ref="K11:L12"/>
    <mergeCell ref="G11:H12"/>
    <mergeCell ref="I11:J12"/>
    <mergeCell ref="F11:F13"/>
    <mergeCell ref="B11:B13"/>
    <mergeCell ref="C11:D12"/>
    <mergeCell ref="A24:O24"/>
    <mergeCell ref="O17:O23"/>
    <mergeCell ref="E11:E13"/>
    <mergeCell ref="O11:O13"/>
    <mergeCell ref="M11:N12"/>
    <mergeCell ref="A11:A13"/>
    <mergeCell ref="A14:O14"/>
    <mergeCell ref="A15:O15"/>
    <mergeCell ref="A16:O16"/>
    <mergeCell ref="A17:A23"/>
    <mergeCell ref="B17:D23"/>
    <mergeCell ref="C25:C31"/>
    <mergeCell ref="A25:A31"/>
    <mergeCell ref="D25:D31"/>
    <mergeCell ref="B91:F91"/>
    <mergeCell ref="A81:D87"/>
    <mergeCell ref="O81:O87"/>
    <mergeCell ref="A80:O80"/>
    <mergeCell ref="B25:B31"/>
    <mergeCell ref="B65:B71"/>
    <mergeCell ref="C65:C71"/>
    <mergeCell ref="D65:D71"/>
    <mergeCell ref="B57:B63"/>
    <mergeCell ref="C57:C63"/>
    <mergeCell ref="D57:D63"/>
    <mergeCell ref="A64:O64"/>
    <mergeCell ref="A48:O48"/>
    <mergeCell ref="A49:A55"/>
    <mergeCell ref="A41:A47"/>
    <mergeCell ref="B41:B47"/>
    <mergeCell ref="B49:B55"/>
    <mergeCell ref="O65:O71"/>
    <mergeCell ref="B73:B79"/>
    <mergeCell ref="A56:O56"/>
    <mergeCell ref="A40:O40"/>
    <mergeCell ref="D41:D47"/>
    <mergeCell ref="O49:O55"/>
    <mergeCell ref="A73:A79"/>
    <mergeCell ref="A65:A71"/>
    <mergeCell ref="O25:O31"/>
    <mergeCell ref="C49:C55"/>
    <mergeCell ref="O33:O39"/>
    <mergeCell ref="D73:D79"/>
    <mergeCell ref="A72:O72"/>
    <mergeCell ref="A57:A63"/>
    <mergeCell ref="O57:O63"/>
    <mergeCell ref="O73:O79"/>
    <mergeCell ref="A33:A39"/>
    <mergeCell ref="O41:O47"/>
    <mergeCell ref="A32:O32"/>
    <mergeCell ref="C41:C47"/>
    <mergeCell ref="C33:C39"/>
    <mergeCell ref="D33:D39"/>
    <mergeCell ref="C73:C79"/>
    <mergeCell ref="D49:D55"/>
  </mergeCells>
  <phoneticPr fontId="13" type="noConversion"/>
  <pageMargins left="0.11811023622047245" right="0.11811023622047245" top="0.15748031496062992" bottom="0.15748031496062992" header="0" footer="0"/>
  <pageSetup paperSize="9" scale="86" orientation="landscape" horizontalDpi="180" verticalDpi="180" r:id="rId1"/>
  <rowBreaks count="2" manualBreakCount="2">
    <brk id="27" max="14" man="1"/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с 2015 Отчет об исполнении</vt:lpstr>
      <vt:lpstr>'с 2015 Отчет об исполнении'!Заголовки_для_печати</vt:lpstr>
      <vt:lpstr>'с 2015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2016-01-29T11:37:55Z</cp:lastPrinted>
  <dcterms:created xsi:type="dcterms:W3CDTF">2015-02-06T09:10:50Z</dcterms:created>
  <dcterms:modified xsi:type="dcterms:W3CDTF">2016-06-15T12:41:17Z</dcterms:modified>
</cp:coreProperties>
</file>