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835" windowHeight="9720"/>
  </bookViews>
  <sheets>
    <sheet name="на 30.09.2018 Отчет " sheetId="1" r:id="rId1"/>
  </sheets>
  <definedNames>
    <definedName name="_xlnm.Print_Titles" localSheetId="0">'на 30.09.2018 Отчет '!$13:$15</definedName>
    <definedName name="_xlnm.Print_Area" localSheetId="0">'на 30.09.2018 Отчет '!$A$1:$O$125</definedName>
  </definedNames>
  <calcPr calcId="145621"/>
</workbook>
</file>

<file path=xl/calcChain.xml><?xml version="1.0" encoding="utf-8"?>
<calcChain xmlns="http://schemas.openxmlformats.org/spreadsheetml/2006/main">
  <c r="M113" i="1" l="1"/>
  <c r="M109" i="1"/>
  <c r="K104" i="1"/>
  <c r="L104" i="1" s="1"/>
  <c r="J104" i="1"/>
  <c r="K99" i="1"/>
  <c r="L99" i="1" s="1"/>
  <c r="I99" i="1"/>
  <c r="J99" i="1" s="1"/>
  <c r="F99" i="1"/>
  <c r="L96" i="1"/>
  <c r="J96" i="1"/>
  <c r="K91" i="1"/>
  <c r="I91" i="1"/>
  <c r="J91" i="1" s="1"/>
  <c r="G91" i="1"/>
  <c r="F91" i="1"/>
  <c r="L91" i="1" s="1"/>
  <c r="F83" i="1"/>
  <c r="N80" i="1"/>
  <c r="H80" i="1"/>
  <c r="N78" i="1"/>
  <c r="H78" i="1"/>
  <c r="H75" i="1"/>
  <c r="G75" i="1"/>
  <c r="F75" i="1"/>
  <c r="N75" i="1" s="1"/>
  <c r="I72" i="1"/>
  <c r="K72" i="1" s="1"/>
  <c r="H72" i="1"/>
  <c r="M67" i="1"/>
  <c r="I67" i="1"/>
  <c r="J67" i="1" s="1"/>
  <c r="H67" i="1"/>
  <c r="G67" i="1"/>
  <c r="F67" i="1"/>
  <c r="J64" i="1"/>
  <c r="I64" i="1"/>
  <c r="K64" i="1" s="1"/>
  <c r="H64" i="1"/>
  <c r="I59" i="1"/>
  <c r="J59" i="1" s="1"/>
  <c r="H59" i="1"/>
  <c r="G59" i="1"/>
  <c r="N56" i="1"/>
  <c r="J56" i="1"/>
  <c r="I56" i="1"/>
  <c r="K56" i="1" s="1"/>
  <c r="H56" i="1"/>
  <c r="N54" i="1"/>
  <c r="L54" i="1"/>
  <c r="J54" i="1"/>
  <c r="H54" i="1"/>
  <c r="G51" i="1"/>
  <c r="H51" i="1" s="1"/>
  <c r="F51" i="1"/>
  <c r="N51" i="1" s="1"/>
  <c r="N43" i="1"/>
  <c r="M43" i="1"/>
  <c r="L43" i="1"/>
  <c r="K43" i="1"/>
  <c r="J43" i="1"/>
  <c r="I43" i="1"/>
  <c r="H43" i="1"/>
  <c r="G43" i="1"/>
  <c r="F43" i="1"/>
  <c r="N35" i="1"/>
  <c r="M35" i="1"/>
  <c r="L35" i="1"/>
  <c r="K35" i="1"/>
  <c r="J35" i="1"/>
  <c r="I35" i="1"/>
  <c r="H35" i="1"/>
  <c r="G35" i="1"/>
  <c r="F35" i="1"/>
  <c r="N27" i="1"/>
  <c r="M27" i="1"/>
  <c r="L27" i="1"/>
  <c r="K27" i="1"/>
  <c r="J27" i="1"/>
  <c r="I27" i="1"/>
  <c r="H27" i="1"/>
  <c r="G27" i="1"/>
  <c r="F27" i="1"/>
  <c r="K25" i="1"/>
  <c r="K113" i="1" s="1"/>
  <c r="I25" i="1"/>
  <c r="I113" i="1" s="1"/>
  <c r="G25" i="1"/>
  <c r="G113" i="1" s="1"/>
  <c r="F25" i="1"/>
  <c r="F113" i="1" s="1"/>
  <c r="M24" i="1"/>
  <c r="N24" i="1" s="1"/>
  <c r="I24" i="1"/>
  <c r="J24" i="1" s="1"/>
  <c r="G24" i="1"/>
  <c r="H24" i="1" s="1"/>
  <c r="F24" i="1"/>
  <c r="F112" i="1" s="1"/>
  <c r="N112" i="1" s="1"/>
  <c r="K23" i="1"/>
  <c r="K111" i="1" s="1"/>
  <c r="I23" i="1"/>
  <c r="I111" i="1" s="1"/>
  <c r="G23" i="1"/>
  <c r="G111" i="1" s="1"/>
  <c r="F23" i="1"/>
  <c r="F111" i="1" s="1"/>
  <c r="M22" i="1"/>
  <c r="K22" i="1"/>
  <c r="K110" i="1" s="1"/>
  <c r="L110" i="1" s="1"/>
  <c r="I22" i="1"/>
  <c r="I110" i="1" s="1"/>
  <c r="G22" i="1"/>
  <c r="G110" i="1" s="1"/>
  <c r="H110" i="1" s="1"/>
  <c r="F22" i="1"/>
  <c r="F110" i="1" s="1"/>
  <c r="N110" i="1" s="1"/>
  <c r="K21" i="1"/>
  <c r="K109" i="1" s="1"/>
  <c r="I21" i="1"/>
  <c r="I109" i="1" s="1"/>
  <c r="G21" i="1"/>
  <c r="G109" i="1" s="1"/>
  <c r="F21" i="1"/>
  <c r="F109" i="1" s="1"/>
  <c r="M19" i="1"/>
  <c r="M107" i="1" s="1"/>
  <c r="I19" i="1"/>
  <c r="I107" i="1" s="1"/>
  <c r="G19" i="1"/>
  <c r="G107" i="1" s="1"/>
  <c r="H107" i="1" s="1"/>
  <c r="F19" i="1"/>
  <c r="F107" i="1" s="1"/>
  <c r="J107" i="1" l="1"/>
  <c r="L64" i="1"/>
  <c r="K59" i="1"/>
  <c r="L59" i="1" s="1"/>
  <c r="K67" i="1"/>
  <c r="L67" i="1" s="1"/>
  <c r="L72" i="1"/>
  <c r="N107" i="1"/>
  <c r="L56" i="1"/>
  <c r="K51" i="1"/>
  <c r="L51" i="1" s="1"/>
  <c r="K24" i="1"/>
  <c r="H22" i="1"/>
  <c r="J22" i="1"/>
  <c r="L22" i="1"/>
  <c r="N22" i="1"/>
  <c r="I51" i="1"/>
  <c r="J51" i="1" s="1"/>
  <c r="J72" i="1"/>
  <c r="G112" i="1"/>
  <c r="H112" i="1" s="1"/>
  <c r="I112" i="1"/>
  <c r="J112" i="1" s="1"/>
  <c r="H19" i="1"/>
  <c r="J19" i="1"/>
  <c r="N19" i="1"/>
  <c r="L24" i="1" l="1"/>
  <c r="K112" i="1"/>
  <c r="L112" i="1" s="1"/>
  <c r="K19" i="1"/>
  <c r="K107" i="1" l="1"/>
  <c r="L107" i="1" s="1"/>
  <c r="L19" i="1"/>
</calcChain>
</file>

<file path=xl/sharedStrings.xml><?xml version="1.0" encoding="utf-8"?>
<sst xmlns="http://schemas.openxmlformats.org/spreadsheetml/2006/main" count="178" uniqueCount="83">
  <si>
    <t xml:space="preserve">Отчет о ходе реализации </t>
  </si>
  <si>
    <t>в очередном году муниципальной программы</t>
  </si>
  <si>
    <t xml:space="preserve">«Реализация мероприятий по профилактике правонарушений на территории  городского поселения Новоаганск на 2018-2020 годы» 
</t>
  </si>
  <si>
    <r>
      <t xml:space="preserve">         за 3-й квартал </t>
    </r>
    <r>
      <rPr>
        <b/>
        <u/>
        <sz val="12"/>
        <color indexed="8"/>
        <rFont val="Times New Roman"/>
        <family val="1"/>
        <charset val="204"/>
      </rPr>
      <t xml:space="preserve">  2018 года</t>
    </r>
  </si>
  <si>
    <t xml:space="preserve">             (отчетный период)</t>
  </si>
  <si>
    <t>Программа утверждена постановлением администрации городского поселения Новоаганск от 16.11.2017 № 388</t>
  </si>
  <si>
    <t>(в редакции  26.06.2018 _№253)</t>
  </si>
  <si>
    <t>Ответственный исполнитель:  Ковпака Д.И.</t>
  </si>
  <si>
    <t>№ п/п</t>
  </si>
  <si>
    <t>Краткое описание мероприятий программы (подпрограммы)</t>
  </si>
  <si>
    <t>Срок (с указанием месяца) реализации мероприятия программы</t>
  </si>
  <si>
    <t>Источники финансирования</t>
  </si>
  <si>
    <t>Объемы финансирования всего на 2018 год, тыс. руб.</t>
  </si>
  <si>
    <t>Исполнено на 01.04.2018</t>
  </si>
  <si>
    <t>Исполнено на 01.07.2018</t>
  </si>
  <si>
    <t>Исполнено на  01.10.2018</t>
  </si>
  <si>
    <t xml:space="preserve">Исполнено на 31.12. 2018 год </t>
  </si>
  <si>
    <t xml:space="preserve">Причины отклонения фактически исполненных расходных обязательств над запланированными </t>
  </si>
  <si>
    <t>план</t>
  </si>
  <si>
    <t>факт</t>
  </si>
  <si>
    <t xml:space="preserve"> тыс. рублей</t>
  </si>
  <si>
    <t xml:space="preserve">% </t>
  </si>
  <si>
    <t xml:space="preserve">Наименование подпрограммы №1: </t>
  </si>
  <si>
    <t>Цель: Совершенствование системы социальной профилактики правонарушений, повышение уровня правовой грамотности для формирования правосознания жителей городского поселения Новоаганск.</t>
  </si>
  <si>
    <t>Задача №1: Профилактика правонарушений в масштабах поселения и вовлечение общественности в предупреждение правонарушений</t>
  </si>
  <si>
    <t>1.1</t>
  </si>
  <si>
    <t>Создание условий для обеспечения деятельности по профилактике пра-вонарушений на территории поселе-ния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</si>
  <si>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</si>
  <si>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</si>
  <si>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</si>
  <si>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</si>
  <si>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</si>
  <si>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</si>
  <si>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</si>
  <si>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1.1.1</t>
  </si>
  <si>
    <t xml:space="preserve">Привлечение насе-ления городского поселения Ново-аганск различных возрастных и соци-альных групп к уча-стию в деятельно-сти добровольных общественных фор-мирований в сфере охраны обществен-ного порядка:
народных дружин;
родительских пат-рулей и т.д.
</t>
  </si>
  <si>
    <t xml:space="preserve"> Январь - декабрь </t>
  </si>
  <si>
    <t>Ежегодно проводится работа по привлечению населения к деятельности народной дружины, родительского патруля. Сформирована народная дружина  с количеством участников 17 человек. В родительском патрулировании  за отчётный период приняло участие 24 человек.</t>
  </si>
  <si>
    <t>1.1.2.</t>
  </si>
  <si>
    <t>Проведение меро-приятий профилак-тической направ-ленности (рейды, патрулирование и др.) с участием доб-ровольных общест-венных формирова-ний в сфере охраны общественного по-рядка</t>
  </si>
  <si>
    <t xml:space="preserve">Члены народной дружины учавствуют  в обеспечении общественного порядка, на следующих всех массовых мероприятиях 2018 года: Рождественские концерты, праздник «Крещение господне», концерты, посвященные  23 февраля и 8 марта, Праздник Оленевода-Охотника, Пасха, 1 и 9 мая, День поселка, последние звонки, День детства, 12 июня День России, выпускные в школах, Праздник обласа, 1 сентября, 4 ноября.  Также обеспечиваются еженедельные рейды и  дежурство на дискотеках в селе Варьеган и п.г.т. Новоаганск. 
 За истекший период 2018 года члены народной дружины участвовали в раскрытии преступлений (1 преступление)  и выявлении административных правонарушений (89 правонарушений).
</t>
  </si>
  <si>
    <t>1.1.3.</t>
  </si>
  <si>
    <t>Проведение семи-наров, круглых сто-лов для представи-телей обществен-ных организаций, специалистов, за-нимающихся про-филактикой право-нарушений</t>
  </si>
  <si>
    <t>Финансирование не требуется.</t>
  </si>
  <si>
    <t xml:space="preserve">Совместно с образовательными учреждениями за 3 квартала 2018 года проведено  4 круглых стола. </t>
  </si>
  <si>
    <t>1.1.4.</t>
  </si>
  <si>
    <t>Создание условий деятельности народных дружин</t>
  </si>
  <si>
    <t>Проведены выплаты  членам Народной дружины по итогам дежурств  в 1-3-ем квартале 2018 года. Страхование от несчастных случаев , договор с АО "ГСК"Югория" №12-000257-04/18 от 15.08.1981 на сумму 16 150руб.</t>
  </si>
  <si>
    <t>1.1.5.</t>
  </si>
  <si>
    <t xml:space="preserve">Содержание народ-ной дружины, в том числе стимулирова-ние участников доб-ровольных общест-венных формирова-ний в сфере охраны общественного по-рядка
</t>
  </si>
  <si>
    <t>Проведены выплаты  членам Народной дружины по итогам дежурств  в 3-ем квартале 2018 года.</t>
  </si>
  <si>
    <t>1.1.6.</t>
  </si>
  <si>
    <t xml:space="preserve">Обеспечение  функционирования систем видеонаблюдения, (оплата счетов за потребляемую электроэнергию видеокамерами АПК «Безопасный го-род» на территории поселения) </t>
  </si>
  <si>
    <t xml:space="preserve">Оплата мероприятия   в рамках муниципального контракта 0018/В-2018 от 26.01.18 с АО "ЮТЭК-НВр"  за потребляемую электроэнергию видеокамерами  АПК "Безопасный город".  </t>
  </si>
  <si>
    <t>1.1.7</t>
  </si>
  <si>
    <t>Обеспечение функционирования и развития систем видеонаблюдения с целью повышения безопасности дорожного движения, информирования населения</t>
  </si>
  <si>
    <t xml:space="preserve"> Сентябрь - октябрь</t>
  </si>
  <si>
    <t>-</t>
  </si>
  <si>
    <t>Заключен Муниципальный контракт с ИП Парилов №25 от 03.09.18 на сумму 140 тыс.руб.</t>
  </si>
  <si>
    <t>1.1.8</t>
  </si>
  <si>
    <t xml:space="preserve">Обеспечение функционирования и развития систем видеонаблюдения в сфере общественного порядка </t>
  </si>
  <si>
    <t xml:space="preserve"> Заключен Муниципальный контракт с ИП Парилов №24 от 03.09.18 на сумму 99,250 тыс.руб.</t>
  </si>
  <si>
    <t>1.1.9</t>
  </si>
  <si>
    <t>Мероприятия по обеспечению функционирования АПК «Безопасный город» на территории поселения</t>
  </si>
  <si>
    <t xml:space="preserve"> апрель-декабрь</t>
  </si>
  <si>
    <t>Услуги по метрологической поверке фоторадарных комплектов Крис-С, муниципальный контракт №18 с ООО "Радис-СТ" от 03.08.18, сумма 81 000 руб. ТО системы видеонаблюдения  АПК "Безопасный город" с ИП Ковтун А.В. №56 от 23.0418, сумма 29 510 руб.</t>
  </si>
  <si>
    <t>1.1.10</t>
  </si>
  <si>
    <t>Техническое обслуживание АПК «Безопасный город» на территории поселения</t>
  </si>
  <si>
    <t xml:space="preserve">Оплата мероприятия   в рамках муниципальному контракта 0090 от 26.03.18 с ИП "Парилов А.А.".  </t>
  </si>
  <si>
    <t>ВСЕГО по программе</t>
  </si>
  <si>
    <t>Всего по программе:</t>
  </si>
  <si>
    <t xml:space="preserve">Руководитель программы: </t>
  </si>
  <si>
    <t xml:space="preserve">  (Ф.И.О.)                                                      (подпись)</t>
  </si>
  <si>
    <t xml:space="preserve">Должностное лицо, </t>
  </si>
  <si>
    <t xml:space="preserve">ответственное за           </t>
  </si>
  <si>
    <t xml:space="preserve">составление формы   </t>
  </si>
  <si>
    <t>начальник службы ГО и ЧС</t>
  </si>
  <si>
    <t xml:space="preserve">                        Д.И. Ковпака     51-033</t>
  </si>
  <si>
    <t xml:space="preserve">                                       (должность)                                      (подпись)             (Ф.И.О.)        (номер телефона)</t>
  </si>
  <si>
    <t>Согласовано:</t>
  </si>
  <si>
    <t>Т.Т. Черных</t>
  </si>
  <si>
    <t>начальник отдела финансов</t>
  </si>
  <si>
    <t xml:space="preserve">             (подпись)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</si>
</sst>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0"/>
    <numFmt numFmtId="165" formatCode="#,##0.00000"/>
    <numFmt numFmtId="166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0" fontId="1" fillId="0" borderId="0"/>
  </cellStyleXfs>
  <cellXfs count="1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/>
    <xf numFmtId="49" fontId="4" fillId="0" borderId="0" xfId="0" applyNumberFormat="1" applyFont="1" applyAlignment="1">
      <alignment horizontal="center" wrapText="1"/>
    </xf>
    <xf numFmtId="0" fontId="5" fillId="0" borderId="0" xfId="0" applyFont="1"/>
    <xf numFmtId="0" fontId="6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6" fillId="0" borderId="0" xfId="0" applyFont="1" applyBorder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8" fillId="0" borderId="0" xfId="0" applyFont="1"/>
    <xf numFmtId="0" fontId="3" fillId="0" borderId="0" xfId="0" applyFont="1" applyBorder="1" applyAlignment="1"/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/>
    <xf numFmtId="0" fontId="5" fillId="0" borderId="5" xfId="0" applyFont="1" applyFill="1" applyBorder="1" applyAlignment="1" applyProtection="1">
      <alignment horizontal="left" vertical="center" wrapText="1"/>
      <protection locked="0"/>
    </xf>
    <xf numFmtId="49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center" wrapText="1"/>
    </xf>
    <xf numFmtId="3" fontId="10" fillId="0" borderId="1" xfId="0" applyNumberFormat="1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 wrapText="1"/>
    </xf>
    <xf numFmtId="165" fontId="10" fillId="0" borderId="1" xfId="0" applyNumberFormat="1" applyFont="1" applyBorder="1" applyAlignment="1">
      <alignment horizontal="center" wrapText="1"/>
    </xf>
    <xf numFmtId="0" fontId="2" fillId="0" borderId="8" xfId="0" applyFont="1" applyFill="1" applyBorder="1" applyAlignment="1" applyProtection="1">
      <alignment horizontal="center" vertical="top" wrapText="1"/>
      <protection locked="0"/>
    </xf>
    <xf numFmtId="4" fontId="2" fillId="0" borderId="0" xfId="0" applyNumberFormat="1" applyFont="1"/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" xfId="0" applyNumberFormat="1" applyFont="1" applyBorder="1" applyAlignment="1">
      <alignment horizontal="center" wrapText="1"/>
    </xf>
    <xf numFmtId="4" fontId="12" fillId="0" borderId="3" xfId="0" applyNumberFormat="1" applyFont="1" applyBorder="1" applyAlignment="1">
      <alignment horizontal="center" wrapText="1"/>
    </xf>
    <xf numFmtId="4" fontId="12" fillId="0" borderId="4" xfId="0" applyNumberFormat="1" applyFont="1" applyBorder="1" applyAlignment="1">
      <alignment horizontal="center" wrapText="1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" xfId="0" applyNumberFormat="1" applyFont="1" applyBorder="1" applyAlignment="1">
      <alignment horizontal="center" wrapText="1"/>
    </xf>
    <xf numFmtId="4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" xfId="0" applyNumberFormat="1" applyFont="1" applyBorder="1" applyAlignment="1">
      <alignment horizontal="center" wrapText="1"/>
    </xf>
    <xf numFmtId="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4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top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4" fontId="10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10" fillId="0" borderId="3" xfId="1" applyNumberFormat="1" applyFont="1" applyFill="1" applyBorder="1" applyAlignment="1" applyProtection="1">
      <alignment horizontal="center" vertical="center" wrapText="1"/>
      <protection locked="0"/>
    </xf>
    <xf numFmtId="4" fontId="10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top" wrapText="1"/>
      <protection locked="0"/>
    </xf>
    <xf numFmtId="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top" wrapText="1"/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  <xf numFmtId="166" fontId="10" fillId="0" borderId="2" xfId="1" applyNumberFormat="1" applyFont="1" applyFill="1" applyBorder="1" applyAlignment="1" applyProtection="1">
      <alignment horizontal="center" vertical="center" wrapText="1"/>
      <protection locked="0"/>
    </xf>
    <xf numFmtId="166" fontId="10" fillId="0" borderId="3" xfId="1" applyNumberFormat="1" applyFont="1" applyFill="1" applyBorder="1" applyAlignment="1" applyProtection="1">
      <alignment horizontal="center" vertical="center" wrapText="1"/>
      <protection locked="0"/>
    </xf>
    <xf numFmtId="166" fontId="10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NumberFormat="1" applyFont="1" applyFill="1" applyBorder="1" applyAlignment="1" applyProtection="1">
      <alignment horizontal="left" vertical="center" wrapText="1"/>
      <protection locked="0"/>
    </xf>
    <xf numFmtId="166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" fontId="13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13" fillId="0" borderId="1" xfId="0" applyNumberFormat="1" applyFont="1" applyBorder="1" applyAlignment="1">
      <alignment horizontal="center" vertical="center"/>
    </xf>
    <xf numFmtId="164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/>
    </xf>
    <xf numFmtId="4" fontId="10" fillId="0" borderId="1" xfId="0" applyNumberFormat="1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center" vertical="top" wrapText="1"/>
    </xf>
    <xf numFmtId="3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/>
    <xf numFmtId="4" fontId="10" fillId="0" borderId="1" xfId="0" applyNumberFormat="1" applyFont="1" applyBorder="1" applyAlignment="1">
      <alignment vertical="top" wrapText="1"/>
    </xf>
    <xf numFmtId="3" fontId="10" fillId="0" borderId="1" xfId="0" applyNumberFormat="1" applyFont="1" applyBorder="1" applyAlignment="1">
      <alignment vertical="top" wrapText="1"/>
    </xf>
    <xf numFmtId="4" fontId="10" fillId="0" borderId="2" xfId="0" applyNumberFormat="1" applyFont="1" applyBorder="1" applyAlignment="1">
      <alignment horizontal="center" vertical="top" wrapText="1"/>
    </xf>
    <xf numFmtId="4" fontId="10" fillId="0" borderId="3" xfId="0" applyNumberFormat="1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top" wrapText="1"/>
    </xf>
    <xf numFmtId="166" fontId="2" fillId="0" borderId="0" xfId="0" applyNumberFormat="1" applyFont="1" applyFill="1"/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166" fontId="10" fillId="0" borderId="1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3" xfId="0" applyNumberFormat="1" applyBorder="1" applyAlignment="1">
      <alignment horizontal="left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1" xfId="0" applyNumberFormat="1" applyFont="1" applyBorder="1" applyAlignment="1">
      <alignment vertical="top" wrapText="1"/>
    </xf>
    <xf numFmtId="49" fontId="2" fillId="0" borderId="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165" fontId="10" fillId="0" borderId="1" xfId="0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4" fontId="13" fillId="0" borderId="2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4" fontId="13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3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3">
    <cellStyle name="Обычный" xfId="0" builtinId="0"/>
    <cellStyle name="Обычный 3" xfId="2"/>
    <cellStyle name="Финансов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0"/>
  <sheetViews>
    <sheetView tabSelected="1" zoomScale="70" zoomScaleNormal="70" zoomScaleSheetLayoutView="100" zoomScalePageLayoutView="85" workbookViewId="0">
      <pane ySplit="15" topLeftCell="A84" activePane="bottomLeft" state="frozen"/>
      <selection pane="bottomLeft" activeCell="F94" sqref="F94"/>
    </sheetView>
  </sheetViews>
  <sheetFormatPr defaultColWidth="9.140625" defaultRowHeight="15.75" x14ac:dyDescent="0.25"/>
  <cols>
    <col min="1" max="1" width="6.5703125" style="1" customWidth="1"/>
    <col min="2" max="2" width="21" style="1" customWidth="1"/>
    <col min="3" max="3" width="10.42578125" style="1" customWidth="1"/>
    <col min="4" max="4" width="9.28515625" style="1" customWidth="1"/>
    <col min="5" max="5" width="20.85546875" style="1" customWidth="1"/>
    <col min="6" max="6" width="15.85546875" style="6" customWidth="1"/>
    <col min="7" max="7" width="14.5703125" style="1" customWidth="1"/>
    <col min="8" max="8" width="10.7109375" style="1" customWidth="1"/>
    <col min="9" max="9" width="13.85546875" style="1" customWidth="1"/>
    <col min="10" max="10" width="10.42578125" style="1" customWidth="1"/>
    <col min="11" max="11" width="14.28515625" style="1" customWidth="1"/>
    <col min="12" max="12" width="9.85546875" style="1" customWidth="1"/>
    <col min="13" max="13" width="13" style="1" customWidth="1"/>
    <col min="14" max="14" width="11.7109375" style="1" customWidth="1"/>
    <col min="15" max="15" width="22.5703125" style="1" customWidth="1"/>
    <col min="16" max="18" width="9.140625" style="1"/>
    <col min="19" max="19" width="13.85546875" style="1" bestFit="1" customWidth="1"/>
    <col min="20" max="20" width="9.140625" style="1"/>
    <col min="21" max="21" width="12.5703125" style="1" bestFit="1" customWidth="1"/>
    <col min="22" max="23" width="9.140625" style="1"/>
    <col min="24" max="24" width="12.5703125" style="1" bestFit="1" customWidth="1"/>
    <col min="25" max="16384" width="9.140625" style="1"/>
  </cols>
  <sheetData>
    <row r="1" spans="1:15" ht="15" customHeight="1" x14ac:dyDescent="0.25">
      <c r="B1" s="2"/>
      <c r="F1" s="3" t="s">
        <v>0</v>
      </c>
    </row>
    <row r="2" spans="1:15" ht="15" customHeight="1" x14ac:dyDescent="0.25">
      <c r="B2" s="2"/>
      <c r="F2" s="4" t="s">
        <v>1</v>
      </c>
    </row>
    <row r="3" spans="1:15" ht="33.75" customHeight="1" x14ac:dyDescent="0.25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5" customHeight="1" x14ac:dyDescent="0.25">
      <c r="B4" s="2"/>
      <c r="E4" s="3"/>
    </row>
    <row r="5" spans="1:15" ht="15" customHeight="1" x14ac:dyDescent="0.25">
      <c r="B5" s="7"/>
      <c r="C5" s="7"/>
      <c r="D5" s="7"/>
      <c r="F5" s="8" t="s">
        <v>3</v>
      </c>
      <c r="G5" s="8"/>
      <c r="H5" s="8"/>
    </row>
    <row r="6" spans="1:15" ht="15" customHeight="1" x14ac:dyDescent="0.25">
      <c r="B6" s="7"/>
      <c r="C6" s="9"/>
      <c r="D6" s="9"/>
      <c r="F6" s="10" t="s">
        <v>4</v>
      </c>
      <c r="G6" s="10"/>
      <c r="H6" s="10"/>
    </row>
    <row r="7" spans="1:15" ht="15" customHeight="1" x14ac:dyDescent="0.25">
      <c r="B7" s="7"/>
      <c r="C7" s="7"/>
      <c r="D7" s="7"/>
      <c r="E7" s="7"/>
      <c r="F7" s="11"/>
    </row>
    <row r="8" spans="1:15" ht="15" customHeight="1" x14ac:dyDescent="0.25">
      <c r="B8" s="12" t="s">
        <v>5</v>
      </c>
      <c r="C8" s="7"/>
      <c r="D8" s="7"/>
      <c r="E8" s="13"/>
      <c r="F8" s="14"/>
      <c r="G8" s="13"/>
      <c r="H8" s="13"/>
      <c r="I8" s="13"/>
      <c r="J8" s="13"/>
    </row>
    <row r="9" spans="1:15" ht="15" customHeight="1" x14ac:dyDescent="0.25">
      <c r="B9" s="12" t="s">
        <v>6</v>
      </c>
      <c r="C9" s="15"/>
      <c r="D9" s="15"/>
      <c r="E9" s="16"/>
      <c r="F9" s="17"/>
      <c r="G9" s="16"/>
      <c r="H9" s="16"/>
      <c r="I9" s="16"/>
      <c r="J9" s="18"/>
    </row>
    <row r="10" spans="1:15" ht="15" customHeight="1" x14ac:dyDescent="0.25">
      <c r="B10" s="12"/>
      <c r="C10" s="15"/>
      <c r="D10" s="15"/>
      <c r="E10" s="16"/>
      <c r="F10" s="17"/>
      <c r="G10" s="16"/>
      <c r="H10" s="16"/>
      <c r="I10" s="16"/>
      <c r="J10" s="18"/>
    </row>
    <row r="11" spans="1:15" ht="15" customHeight="1" x14ac:dyDescent="0.25">
      <c r="B11" s="12" t="s">
        <v>7</v>
      </c>
      <c r="C11" s="15"/>
      <c r="D11" s="15"/>
      <c r="E11" s="15"/>
      <c r="F11" s="19"/>
      <c r="G11" s="7"/>
      <c r="H11" s="7"/>
      <c r="I11" s="7"/>
      <c r="J11" s="7"/>
    </row>
    <row r="12" spans="1:15" ht="15" customHeight="1" x14ac:dyDescent="0.25">
      <c r="B12" s="12"/>
      <c r="C12" s="15"/>
      <c r="D12" s="15"/>
      <c r="E12" s="15"/>
      <c r="F12" s="19"/>
      <c r="G12" s="7"/>
      <c r="H12" s="7"/>
      <c r="I12" s="7"/>
      <c r="J12" s="7"/>
    </row>
    <row r="13" spans="1:15" ht="26.25" customHeight="1" x14ac:dyDescent="0.25">
      <c r="A13" s="20" t="s">
        <v>8</v>
      </c>
      <c r="B13" s="20" t="s">
        <v>9</v>
      </c>
      <c r="C13" s="20" t="s">
        <v>10</v>
      </c>
      <c r="D13" s="20"/>
      <c r="E13" s="20" t="s">
        <v>11</v>
      </c>
      <c r="F13" s="20" t="s">
        <v>12</v>
      </c>
      <c r="G13" s="21" t="s">
        <v>13</v>
      </c>
      <c r="H13" s="21"/>
      <c r="I13" s="21" t="s">
        <v>14</v>
      </c>
      <c r="J13" s="21"/>
      <c r="K13" s="21" t="s">
        <v>15</v>
      </c>
      <c r="L13" s="21"/>
      <c r="M13" s="21" t="s">
        <v>16</v>
      </c>
      <c r="N13" s="21"/>
      <c r="O13" s="22" t="s">
        <v>17</v>
      </c>
    </row>
    <row r="14" spans="1:15" ht="39" customHeight="1" x14ac:dyDescent="0.25">
      <c r="A14" s="20"/>
      <c r="B14" s="20"/>
      <c r="C14" s="20"/>
      <c r="D14" s="20"/>
      <c r="E14" s="20"/>
      <c r="F14" s="20"/>
      <c r="G14" s="21"/>
      <c r="H14" s="21"/>
      <c r="I14" s="21"/>
      <c r="J14" s="21"/>
      <c r="K14" s="21"/>
      <c r="L14" s="21"/>
      <c r="M14" s="21"/>
      <c r="N14" s="21"/>
      <c r="O14" s="22"/>
    </row>
    <row r="15" spans="1:15" ht="58.5" customHeight="1" x14ac:dyDescent="0.25">
      <c r="A15" s="20"/>
      <c r="B15" s="20"/>
      <c r="C15" s="23" t="s">
        <v>18</v>
      </c>
      <c r="D15" s="23" t="s">
        <v>19</v>
      </c>
      <c r="E15" s="20"/>
      <c r="F15" s="20"/>
      <c r="G15" s="23" t="s">
        <v>20</v>
      </c>
      <c r="H15" s="23" t="s">
        <v>21</v>
      </c>
      <c r="I15" s="23" t="s">
        <v>20</v>
      </c>
      <c r="J15" s="23" t="s">
        <v>21</v>
      </c>
      <c r="K15" s="23" t="s">
        <v>20</v>
      </c>
      <c r="L15" s="23" t="s">
        <v>21</v>
      </c>
      <c r="M15" s="23" t="s">
        <v>20</v>
      </c>
      <c r="N15" s="23" t="s">
        <v>21</v>
      </c>
      <c r="O15" s="22"/>
    </row>
    <row r="16" spans="1:15" s="27" customFormat="1" ht="33" customHeight="1" x14ac:dyDescent="0.25">
      <c r="A16" s="24" t="s">
        <v>22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6"/>
    </row>
    <row r="17" spans="1:18" ht="35.25" customHeight="1" x14ac:dyDescent="0.25">
      <c r="A17" s="24" t="s">
        <v>23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6"/>
    </row>
    <row r="18" spans="1:18" ht="26.25" customHeight="1" x14ac:dyDescent="0.25">
      <c r="A18" s="24" t="s">
        <v>24</v>
      </c>
      <c r="B18" s="25"/>
      <c r="C18" s="25"/>
      <c r="D18" s="25"/>
      <c r="E18" s="25"/>
      <c r="F18" s="28"/>
      <c r="G18" s="28"/>
      <c r="H18" s="28"/>
      <c r="I18" s="28"/>
      <c r="J18" s="28"/>
      <c r="K18" s="28"/>
      <c r="L18" s="28"/>
      <c r="M18" s="28"/>
      <c r="N18" s="28"/>
      <c r="O18" s="26"/>
    </row>
    <row r="19" spans="1:18" ht="27" customHeight="1" x14ac:dyDescent="0.3">
      <c r="A19" s="29" t="s">
        <v>25</v>
      </c>
      <c r="B19" s="30" t="s">
        <v>26</v>
      </c>
      <c r="C19" s="31"/>
      <c r="D19" s="32"/>
      <c r="E19" s="33" t="s">
        <v>27</v>
      </c>
      <c r="F19" s="34">
        <f>F27+F35+F43+F51+F59+F67+F75+F83+F91+F99</f>
        <v>1226.175</v>
      </c>
      <c r="G19" s="35">
        <f>G21+G22+G23+G24+G25</f>
        <v>49.549269999999993</v>
      </c>
      <c r="H19" s="36">
        <f>G19/F19*100</f>
        <v>4.0409623422431542</v>
      </c>
      <c r="I19" s="37">
        <f>I21+I22+I23+I24+I25</f>
        <v>219.10171000000003</v>
      </c>
      <c r="J19" s="36">
        <f>I19/F19*100</f>
        <v>17.868714498338331</v>
      </c>
      <c r="K19" s="37">
        <f>K21+K22+K23+K24+K25</f>
        <v>552.93476999999996</v>
      </c>
      <c r="L19" s="36">
        <f>K19/F19*100</f>
        <v>45.094278549146729</v>
      </c>
      <c r="M19" s="38">
        <f>M27+M35+M43+M51+M59+M67+M75</f>
        <v>0</v>
      </c>
      <c r="N19" s="35">
        <f>M19/F19*100</f>
        <v>0</v>
      </c>
      <c r="O19" s="39"/>
      <c r="R19" s="40"/>
    </row>
    <row r="20" spans="1:18" ht="18" customHeight="1" x14ac:dyDescent="0.35">
      <c r="A20" s="41"/>
      <c r="B20" s="42"/>
      <c r="C20" s="43"/>
      <c r="D20" s="44"/>
      <c r="E20" s="45" t="s">
        <v>28</v>
      </c>
      <c r="F20" s="46"/>
      <c r="G20" s="47"/>
      <c r="H20" s="47"/>
      <c r="I20" s="47"/>
      <c r="J20" s="47"/>
      <c r="K20" s="47"/>
      <c r="L20" s="47"/>
      <c r="M20" s="47"/>
      <c r="N20" s="48"/>
      <c r="O20" s="49"/>
    </row>
    <row r="21" spans="1:18" ht="42.75" customHeight="1" x14ac:dyDescent="0.3">
      <c r="A21" s="41"/>
      <c r="B21" s="42"/>
      <c r="C21" s="43"/>
      <c r="D21" s="44"/>
      <c r="E21" s="50" t="s">
        <v>29</v>
      </c>
      <c r="F21" s="35">
        <f>F29+F37+F45+F53+F61+F69+F77</f>
        <v>0</v>
      </c>
      <c r="G21" s="51">
        <f>G29+G37+G45+G53+G61+G69+G77</f>
        <v>0</v>
      </c>
      <c r="H21" s="51"/>
      <c r="I21" s="51">
        <f>I29+I37+I45+I53+I61+I69+I77</f>
        <v>0</v>
      </c>
      <c r="J21" s="51"/>
      <c r="K21" s="51">
        <f>K29+K37+K45+K53+K61+K69+K77</f>
        <v>0</v>
      </c>
      <c r="L21" s="51"/>
      <c r="M21" s="51"/>
      <c r="N21" s="51"/>
      <c r="O21" s="49"/>
    </row>
    <row r="22" spans="1:18" ht="54.75" customHeight="1" x14ac:dyDescent="0.3">
      <c r="A22" s="41"/>
      <c r="B22" s="42"/>
      <c r="C22" s="43"/>
      <c r="D22" s="44"/>
      <c r="E22" s="52" t="s">
        <v>30</v>
      </c>
      <c r="F22" s="35">
        <f>F30+F38+F46+F54+F62+F70+F78+F86+F94+F102</f>
        <v>268.39999999999998</v>
      </c>
      <c r="G22" s="35">
        <f>G30+G38+G46+G54+G62++G78+G86++G102</f>
        <v>0</v>
      </c>
      <c r="H22" s="53">
        <f>G22/F22*100</f>
        <v>0</v>
      </c>
      <c r="I22" s="35">
        <f>I30+I38+I46+I54+I62+I70+I78+I86+I94+I102</f>
        <v>0</v>
      </c>
      <c r="J22" s="53">
        <f>I22/F22*100</f>
        <v>0</v>
      </c>
      <c r="K22" s="51">
        <f t="shared" ref="F22:P25" si="0">K30+K38+K46+K54+K62+K70+K78</f>
        <v>68.924999999999997</v>
      </c>
      <c r="L22" s="53">
        <f>K22/F22*100</f>
        <v>25.67995529061103</v>
      </c>
      <c r="M22" s="51">
        <f>M54+M70</f>
        <v>0</v>
      </c>
      <c r="N22" s="51">
        <f>M22/F22*100</f>
        <v>0</v>
      </c>
      <c r="O22" s="49"/>
    </row>
    <row r="23" spans="1:18" ht="60.75" customHeight="1" x14ac:dyDescent="0.3">
      <c r="A23" s="41"/>
      <c r="B23" s="42"/>
      <c r="C23" s="43"/>
      <c r="D23" s="44"/>
      <c r="E23" s="54" t="s">
        <v>31</v>
      </c>
      <c r="F23" s="35">
        <f t="shared" si="0"/>
        <v>0</v>
      </c>
      <c r="G23" s="51">
        <f t="shared" si="0"/>
        <v>0</v>
      </c>
      <c r="H23" s="51"/>
      <c r="I23" s="51">
        <f t="shared" si="0"/>
        <v>0</v>
      </c>
      <c r="J23" s="51"/>
      <c r="K23" s="51">
        <f t="shared" si="0"/>
        <v>0</v>
      </c>
      <c r="L23" s="51"/>
      <c r="M23" s="51"/>
      <c r="N23" s="51"/>
      <c r="O23" s="49"/>
    </row>
    <row r="24" spans="1:18" ht="45.75" customHeight="1" x14ac:dyDescent="0.3">
      <c r="A24" s="41"/>
      <c r="B24" s="42"/>
      <c r="C24" s="43"/>
      <c r="D24" s="44"/>
      <c r="E24" s="50" t="s">
        <v>32</v>
      </c>
      <c r="F24" s="35">
        <f>F32+F40+F48+F56+F64+F72+F80+F88+F96+F104</f>
        <v>957.77500000000009</v>
      </c>
      <c r="G24" s="35">
        <f>G32+G40+G48+G56+G64+G72+G80+G88+G96+G104</f>
        <v>49.549269999999993</v>
      </c>
      <c r="H24" s="53">
        <f>G24/F24*100</f>
        <v>5.1733726605935626</v>
      </c>
      <c r="I24" s="37">
        <f>I32+I40+I48+I56+I64+I72+I80+I88+I96+I104</f>
        <v>219.10171000000003</v>
      </c>
      <c r="J24" s="53">
        <f>I24/F24*100</f>
        <v>22.876114953929683</v>
      </c>
      <c r="K24" s="37">
        <f>K32+K40+K48+K56+K64+K72+K80+K88+K96+K104</f>
        <v>484.00977</v>
      </c>
      <c r="L24" s="53">
        <f>K24/F24*100</f>
        <v>50.534809323692933</v>
      </c>
      <c r="M24" s="51">
        <f>M80+M72+M64+M56</f>
        <v>0</v>
      </c>
      <c r="N24" s="51">
        <f>M24/F24*100</f>
        <v>0</v>
      </c>
      <c r="O24" s="49"/>
    </row>
    <row r="25" spans="1:18" ht="38.25" customHeight="1" x14ac:dyDescent="0.3">
      <c r="A25" s="55"/>
      <c r="B25" s="56"/>
      <c r="C25" s="57"/>
      <c r="D25" s="58"/>
      <c r="E25" s="54" t="s">
        <v>33</v>
      </c>
      <c r="F25" s="35">
        <f t="shared" si="0"/>
        <v>0</v>
      </c>
      <c r="G25" s="51">
        <f t="shared" si="0"/>
        <v>0</v>
      </c>
      <c r="H25" s="51"/>
      <c r="I25" s="51">
        <f t="shared" si="0"/>
        <v>0</v>
      </c>
      <c r="J25" s="51"/>
      <c r="K25" s="51">
        <f t="shared" si="0"/>
        <v>0</v>
      </c>
      <c r="L25" s="51"/>
      <c r="M25" s="51"/>
      <c r="N25" s="51"/>
      <c r="O25" s="59"/>
    </row>
    <row r="26" spans="1:18" ht="15" customHeight="1" x14ac:dyDescent="0.25">
      <c r="A26" s="60"/>
      <c r="B26" s="61"/>
      <c r="C26" s="61"/>
      <c r="D26" s="61"/>
      <c r="E26" s="61"/>
      <c r="F26" s="62"/>
      <c r="G26" s="62"/>
      <c r="H26" s="62"/>
      <c r="I26" s="62"/>
      <c r="J26" s="62"/>
      <c r="K26" s="62"/>
      <c r="L26" s="62"/>
      <c r="M26" s="62"/>
      <c r="N26" s="62"/>
      <c r="O26" s="63"/>
    </row>
    <row r="27" spans="1:18" ht="18.75" x14ac:dyDescent="0.25">
      <c r="A27" s="29" t="s">
        <v>34</v>
      </c>
      <c r="B27" s="64" t="s">
        <v>35</v>
      </c>
      <c r="C27" s="65" t="s">
        <v>36</v>
      </c>
      <c r="D27" s="65" t="s">
        <v>36</v>
      </c>
      <c r="E27" s="66" t="s">
        <v>27</v>
      </c>
      <c r="F27" s="67">
        <f>F29+F30+F31+F32+F33</f>
        <v>0</v>
      </c>
      <c r="G27" s="67">
        <f t="shared" ref="G27:N27" si="1">G29+G30+G31+G32+G33</f>
        <v>0</v>
      </c>
      <c r="H27" s="68">
        <f t="shared" si="1"/>
        <v>0</v>
      </c>
      <c r="I27" s="67">
        <f t="shared" si="1"/>
        <v>0</v>
      </c>
      <c r="J27" s="68">
        <f t="shared" si="1"/>
        <v>0</v>
      </c>
      <c r="K27" s="67">
        <f t="shared" si="1"/>
        <v>0</v>
      </c>
      <c r="L27" s="68">
        <f t="shared" si="1"/>
        <v>0</v>
      </c>
      <c r="M27" s="67">
        <f t="shared" si="1"/>
        <v>0</v>
      </c>
      <c r="N27" s="68">
        <f t="shared" si="1"/>
        <v>0</v>
      </c>
      <c r="O27" s="69"/>
    </row>
    <row r="28" spans="1:18" ht="18" customHeight="1" x14ac:dyDescent="0.25">
      <c r="A28" s="41"/>
      <c r="B28" s="64"/>
      <c r="C28" s="70"/>
      <c r="D28" s="70"/>
      <c r="E28" s="45" t="s">
        <v>28</v>
      </c>
      <c r="F28" s="71"/>
      <c r="G28" s="72"/>
      <c r="H28" s="72"/>
      <c r="I28" s="72"/>
      <c r="J28" s="72"/>
      <c r="K28" s="72"/>
      <c r="L28" s="72"/>
      <c r="M28" s="72"/>
      <c r="N28" s="73"/>
      <c r="O28" s="74"/>
    </row>
    <row r="29" spans="1:18" ht="30" customHeight="1" x14ac:dyDescent="0.3">
      <c r="A29" s="41"/>
      <c r="B29" s="64"/>
      <c r="C29" s="70"/>
      <c r="D29" s="70"/>
      <c r="E29" s="75" t="s">
        <v>29</v>
      </c>
      <c r="F29" s="67">
        <v>0</v>
      </c>
      <c r="G29" s="76"/>
      <c r="H29" s="76"/>
      <c r="I29" s="76"/>
      <c r="J29" s="76"/>
      <c r="K29" s="76"/>
      <c r="L29" s="76"/>
      <c r="M29" s="51"/>
      <c r="N29" s="76"/>
      <c r="O29" s="74"/>
    </row>
    <row r="30" spans="1:18" ht="59.25" customHeight="1" x14ac:dyDescent="0.3">
      <c r="A30" s="41"/>
      <c r="B30" s="64"/>
      <c r="C30" s="70"/>
      <c r="D30" s="70"/>
      <c r="E30" s="77" t="s">
        <v>30</v>
      </c>
      <c r="F30" s="67">
        <v>0</v>
      </c>
      <c r="G30" s="76"/>
      <c r="H30" s="76"/>
      <c r="I30" s="76"/>
      <c r="J30" s="76"/>
      <c r="K30" s="76"/>
      <c r="L30" s="76"/>
      <c r="M30" s="51"/>
      <c r="N30" s="76"/>
      <c r="O30" s="74"/>
    </row>
    <row r="31" spans="1:18" ht="66.75" customHeight="1" x14ac:dyDescent="0.3">
      <c r="A31" s="41"/>
      <c r="B31" s="64"/>
      <c r="C31" s="70"/>
      <c r="D31" s="70"/>
      <c r="E31" s="78" t="s">
        <v>31</v>
      </c>
      <c r="F31" s="67">
        <v>0</v>
      </c>
      <c r="G31" s="76"/>
      <c r="H31" s="76"/>
      <c r="I31" s="76"/>
      <c r="J31" s="76"/>
      <c r="K31" s="76"/>
      <c r="L31" s="76"/>
      <c r="M31" s="51"/>
      <c r="N31" s="76"/>
      <c r="O31" s="74"/>
    </row>
    <row r="32" spans="1:18" ht="43.5" customHeight="1" x14ac:dyDescent="0.25">
      <c r="A32" s="41"/>
      <c r="B32" s="64"/>
      <c r="C32" s="70"/>
      <c r="D32" s="70"/>
      <c r="E32" s="75" t="s">
        <v>32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74"/>
    </row>
    <row r="33" spans="1:15" ht="31.5" x14ac:dyDescent="0.3">
      <c r="A33" s="55"/>
      <c r="B33" s="64"/>
      <c r="C33" s="79"/>
      <c r="D33" s="79"/>
      <c r="E33" s="78" t="s">
        <v>33</v>
      </c>
      <c r="F33" s="67">
        <v>0</v>
      </c>
      <c r="G33" s="76"/>
      <c r="H33" s="76"/>
      <c r="I33" s="76"/>
      <c r="J33" s="76"/>
      <c r="K33" s="76"/>
      <c r="L33" s="76"/>
      <c r="M33" s="51"/>
      <c r="N33" s="76"/>
      <c r="O33" s="80"/>
    </row>
    <row r="34" spans="1:15" ht="33" customHeight="1" x14ac:dyDescent="0.25">
      <c r="A34" s="81" t="s">
        <v>37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3"/>
    </row>
    <row r="35" spans="1:15" ht="20.25" customHeight="1" x14ac:dyDescent="0.25">
      <c r="A35" s="29" t="s">
        <v>38</v>
      </c>
      <c r="B35" s="65" t="s">
        <v>39</v>
      </c>
      <c r="C35" s="65" t="s">
        <v>36</v>
      </c>
      <c r="D35" s="65" t="s">
        <v>36</v>
      </c>
      <c r="E35" s="66" t="s">
        <v>27</v>
      </c>
      <c r="F35" s="67">
        <f>F37+F38+F39+F40+F41</f>
        <v>0</v>
      </c>
      <c r="G35" s="67">
        <f t="shared" ref="G35:N35" si="2">G37+G38+G39+G40+G41</f>
        <v>0</v>
      </c>
      <c r="H35" s="68">
        <f t="shared" si="2"/>
        <v>0</v>
      </c>
      <c r="I35" s="67">
        <f t="shared" si="2"/>
        <v>0</v>
      </c>
      <c r="J35" s="68">
        <f t="shared" si="2"/>
        <v>0</v>
      </c>
      <c r="K35" s="67">
        <f t="shared" si="2"/>
        <v>0</v>
      </c>
      <c r="L35" s="68">
        <f t="shared" si="2"/>
        <v>0</v>
      </c>
      <c r="M35" s="67">
        <f t="shared" si="2"/>
        <v>0</v>
      </c>
      <c r="N35" s="68">
        <f t="shared" si="2"/>
        <v>0</v>
      </c>
      <c r="O35" s="69"/>
    </row>
    <row r="36" spans="1:15" ht="18.75" x14ac:dyDescent="0.25">
      <c r="A36" s="41"/>
      <c r="B36" s="70"/>
      <c r="C36" s="70"/>
      <c r="D36" s="70"/>
      <c r="E36" s="45" t="s">
        <v>28</v>
      </c>
      <c r="F36" s="84"/>
      <c r="G36" s="85"/>
      <c r="H36" s="85"/>
      <c r="I36" s="85"/>
      <c r="J36" s="85"/>
      <c r="K36" s="85"/>
      <c r="L36" s="85"/>
      <c r="M36" s="85"/>
      <c r="N36" s="86"/>
      <c r="O36" s="74"/>
    </row>
    <row r="37" spans="1:15" ht="50.25" customHeight="1" x14ac:dyDescent="0.3">
      <c r="A37" s="41"/>
      <c r="B37" s="70"/>
      <c r="C37" s="70"/>
      <c r="D37" s="70"/>
      <c r="E37" s="75" t="s">
        <v>29</v>
      </c>
      <c r="F37" s="67"/>
      <c r="G37" s="76"/>
      <c r="H37" s="76"/>
      <c r="I37" s="76"/>
      <c r="J37" s="76"/>
      <c r="K37" s="76"/>
      <c r="L37" s="76"/>
      <c r="M37" s="51"/>
      <c r="N37" s="76"/>
      <c r="O37" s="74"/>
    </row>
    <row r="38" spans="1:15" ht="51.75" customHeight="1" x14ac:dyDescent="0.3">
      <c r="A38" s="41"/>
      <c r="B38" s="70"/>
      <c r="C38" s="70"/>
      <c r="D38" s="70"/>
      <c r="E38" s="77" t="s">
        <v>30</v>
      </c>
      <c r="F38" s="67"/>
      <c r="G38" s="76"/>
      <c r="H38" s="76"/>
      <c r="I38" s="76"/>
      <c r="J38" s="76"/>
      <c r="K38" s="76"/>
      <c r="L38" s="76"/>
      <c r="M38" s="51"/>
      <c r="N38" s="76"/>
      <c r="O38" s="74"/>
    </row>
    <row r="39" spans="1:15" ht="45.75" customHeight="1" x14ac:dyDescent="0.3">
      <c r="A39" s="41"/>
      <c r="B39" s="70"/>
      <c r="C39" s="70"/>
      <c r="D39" s="70"/>
      <c r="E39" s="78" t="s">
        <v>31</v>
      </c>
      <c r="F39" s="67"/>
      <c r="G39" s="76"/>
      <c r="H39" s="76"/>
      <c r="I39" s="76"/>
      <c r="J39" s="76"/>
      <c r="K39" s="76"/>
      <c r="L39" s="76"/>
      <c r="M39" s="51"/>
      <c r="N39" s="76"/>
      <c r="O39" s="74"/>
    </row>
    <row r="40" spans="1:15" ht="47.25" customHeight="1" x14ac:dyDescent="0.25">
      <c r="A40" s="41"/>
      <c r="B40" s="70"/>
      <c r="C40" s="70"/>
      <c r="D40" s="70"/>
      <c r="E40" s="75" t="s">
        <v>32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74"/>
    </row>
    <row r="41" spans="1:15" ht="39" customHeight="1" x14ac:dyDescent="0.3">
      <c r="A41" s="55"/>
      <c r="B41" s="79"/>
      <c r="C41" s="79"/>
      <c r="D41" s="79"/>
      <c r="E41" s="78" t="s">
        <v>33</v>
      </c>
      <c r="F41" s="67"/>
      <c r="G41" s="76"/>
      <c r="H41" s="76"/>
      <c r="I41" s="76"/>
      <c r="J41" s="76"/>
      <c r="K41" s="76"/>
      <c r="L41" s="76"/>
      <c r="M41" s="51"/>
      <c r="N41" s="76"/>
      <c r="O41" s="80"/>
    </row>
    <row r="42" spans="1:15" ht="72.75" customHeight="1" x14ac:dyDescent="0.25">
      <c r="A42" s="87" t="s">
        <v>40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9"/>
    </row>
    <row r="43" spans="1:15" ht="20.25" customHeight="1" x14ac:dyDescent="0.25">
      <c r="A43" s="29" t="s">
        <v>41</v>
      </c>
      <c r="B43" s="65" t="s">
        <v>42</v>
      </c>
      <c r="C43" s="65" t="s">
        <v>36</v>
      </c>
      <c r="D43" s="65" t="s">
        <v>36</v>
      </c>
      <c r="E43" s="66" t="s">
        <v>27</v>
      </c>
      <c r="F43" s="67">
        <f>F45+F46+F47+F48+F49</f>
        <v>0</v>
      </c>
      <c r="G43" s="67">
        <f t="shared" ref="G43:N43" si="3">G45+G46+G47+G48+G49</f>
        <v>0</v>
      </c>
      <c r="H43" s="68">
        <f t="shared" si="3"/>
        <v>0</v>
      </c>
      <c r="I43" s="67">
        <f t="shared" si="3"/>
        <v>0</v>
      </c>
      <c r="J43" s="68">
        <f t="shared" si="3"/>
        <v>0</v>
      </c>
      <c r="K43" s="67">
        <f t="shared" si="3"/>
        <v>0</v>
      </c>
      <c r="L43" s="68">
        <f t="shared" si="3"/>
        <v>0</v>
      </c>
      <c r="M43" s="67">
        <f t="shared" si="3"/>
        <v>0</v>
      </c>
      <c r="N43" s="68">
        <f t="shared" si="3"/>
        <v>0</v>
      </c>
      <c r="O43" s="69" t="s">
        <v>43</v>
      </c>
    </row>
    <row r="44" spans="1:15" ht="18.75" x14ac:dyDescent="0.25">
      <c r="A44" s="41"/>
      <c r="B44" s="70"/>
      <c r="C44" s="70"/>
      <c r="D44" s="70"/>
      <c r="E44" s="45" t="s">
        <v>28</v>
      </c>
      <c r="F44" s="84"/>
      <c r="G44" s="85"/>
      <c r="H44" s="85"/>
      <c r="I44" s="85"/>
      <c r="J44" s="85"/>
      <c r="K44" s="85"/>
      <c r="L44" s="85"/>
      <c r="M44" s="85"/>
      <c r="N44" s="86"/>
      <c r="O44" s="74"/>
    </row>
    <row r="45" spans="1:15" ht="42" customHeight="1" x14ac:dyDescent="0.3">
      <c r="A45" s="41"/>
      <c r="B45" s="70"/>
      <c r="C45" s="70"/>
      <c r="D45" s="70"/>
      <c r="E45" s="75" t="s">
        <v>29</v>
      </c>
      <c r="F45" s="90"/>
      <c r="G45" s="91"/>
      <c r="H45" s="91"/>
      <c r="I45" s="91"/>
      <c r="J45" s="91"/>
      <c r="K45" s="91"/>
      <c r="L45" s="91"/>
      <c r="M45" s="51"/>
      <c r="N45" s="91"/>
      <c r="O45" s="74"/>
    </row>
    <row r="46" spans="1:15" ht="51" customHeight="1" x14ac:dyDescent="0.3">
      <c r="A46" s="41"/>
      <c r="B46" s="70"/>
      <c r="C46" s="70"/>
      <c r="D46" s="70"/>
      <c r="E46" s="77" t="s">
        <v>30</v>
      </c>
      <c r="F46" s="90"/>
      <c r="G46" s="91"/>
      <c r="H46" s="91"/>
      <c r="I46" s="91"/>
      <c r="J46" s="91"/>
      <c r="K46" s="91"/>
      <c r="L46" s="91"/>
      <c r="M46" s="51"/>
      <c r="N46" s="91"/>
      <c r="O46" s="74"/>
    </row>
    <row r="47" spans="1:15" ht="54" customHeight="1" x14ac:dyDescent="0.3">
      <c r="A47" s="41"/>
      <c r="B47" s="70"/>
      <c r="C47" s="70"/>
      <c r="D47" s="70"/>
      <c r="E47" s="78" t="s">
        <v>31</v>
      </c>
      <c r="F47" s="90"/>
      <c r="G47" s="91"/>
      <c r="H47" s="91"/>
      <c r="I47" s="91"/>
      <c r="J47" s="91"/>
      <c r="K47" s="91"/>
      <c r="L47" s="91"/>
      <c r="M47" s="51"/>
      <c r="N47" s="91"/>
      <c r="O47" s="74"/>
    </row>
    <row r="48" spans="1:15" ht="48" customHeight="1" x14ac:dyDescent="0.25">
      <c r="A48" s="41"/>
      <c r="B48" s="70"/>
      <c r="C48" s="70"/>
      <c r="D48" s="70"/>
      <c r="E48" s="75" t="s">
        <v>32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74"/>
    </row>
    <row r="49" spans="1:24" ht="39" customHeight="1" x14ac:dyDescent="0.3">
      <c r="A49" s="55"/>
      <c r="B49" s="79"/>
      <c r="C49" s="79"/>
      <c r="D49" s="79"/>
      <c r="E49" s="78" t="s">
        <v>33</v>
      </c>
      <c r="F49" s="90"/>
      <c r="G49" s="91"/>
      <c r="H49" s="91"/>
      <c r="I49" s="91"/>
      <c r="J49" s="91"/>
      <c r="K49" s="91"/>
      <c r="L49" s="91"/>
      <c r="M49" s="51"/>
      <c r="N49" s="91"/>
      <c r="O49" s="80"/>
    </row>
    <row r="50" spans="1:24" ht="27.75" customHeight="1" x14ac:dyDescent="0.25">
      <c r="A50" s="81" t="s">
        <v>44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3"/>
    </row>
    <row r="51" spans="1:24" ht="18" customHeight="1" x14ac:dyDescent="0.25">
      <c r="A51" s="29" t="s">
        <v>45</v>
      </c>
      <c r="B51" s="65" t="s">
        <v>46</v>
      </c>
      <c r="C51" s="65" t="s">
        <v>36</v>
      </c>
      <c r="D51" s="65" t="s">
        <v>36</v>
      </c>
      <c r="E51" s="92" t="s">
        <v>27</v>
      </c>
      <c r="F51" s="93">
        <f>F53+F54+F55+F56+F57</f>
        <v>98.571730000000002</v>
      </c>
      <c r="G51" s="94">
        <f t="shared" ref="G51" si="4">G53+G54+G55+G56+G57</f>
        <v>22.446429999999999</v>
      </c>
      <c r="H51" s="67">
        <f>G51/F51*100</f>
        <v>22.771670944600444</v>
      </c>
      <c r="I51" s="67">
        <f>G51</f>
        <v>22.446429999999999</v>
      </c>
      <c r="J51" s="95">
        <f>I51/F51*100</f>
        <v>22.771670944600444</v>
      </c>
      <c r="K51" s="93">
        <f>K53+K54+K55+K56+K57</f>
        <v>98.496430000000004</v>
      </c>
      <c r="L51" s="96">
        <f>K51/F51*100</f>
        <v>99.923608929253859</v>
      </c>
      <c r="M51" s="93">
        <v>0</v>
      </c>
      <c r="N51" s="95">
        <f>M51/F51*100</f>
        <v>0</v>
      </c>
      <c r="O51" s="39"/>
    </row>
    <row r="52" spans="1:24" ht="27" customHeight="1" x14ac:dyDescent="0.25">
      <c r="A52" s="41"/>
      <c r="B52" s="70"/>
      <c r="C52" s="70"/>
      <c r="D52" s="70"/>
      <c r="E52" s="97" t="s">
        <v>28</v>
      </c>
      <c r="F52" s="98"/>
      <c r="G52" s="99"/>
      <c r="H52" s="99"/>
      <c r="I52" s="99"/>
      <c r="J52" s="99"/>
      <c r="K52" s="99"/>
      <c r="L52" s="99"/>
      <c r="M52" s="99"/>
      <c r="N52" s="100"/>
      <c r="O52" s="49"/>
    </row>
    <row r="53" spans="1:24" ht="42" customHeight="1" x14ac:dyDescent="0.3">
      <c r="A53" s="41"/>
      <c r="B53" s="70"/>
      <c r="C53" s="70"/>
      <c r="D53" s="70"/>
      <c r="E53" s="78" t="s">
        <v>29</v>
      </c>
      <c r="F53" s="101"/>
      <c r="G53" s="76"/>
      <c r="H53" s="76"/>
      <c r="I53" s="76"/>
      <c r="J53" s="76"/>
      <c r="K53" s="76"/>
      <c r="L53" s="76"/>
      <c r="M53" s="51"/>
      <c r="N53" s="76"/>
      <c r="O53" s="49"/>
    </row>
    <row r="54" spans="1:24" ht="31.5" x14ac:dyDescent="0.25">
      <c r="A54" s="41"/>
      <c r="B54" s="70"/>
      <c r="C54" s="70"/>
      <c r="D54" s="70"/>
      <c r="E54" s="78" t="s">
        <v>30</v>
      </c>
      <c r="F54" s="94">
        <v>69</v>
      </c>
      <c r="G54" s="76">
        <v>0</v>
      </c>
      <c r="H54" s="76">
        <f>G54/F54/100</f>
        <v>0</v>
      </c>
      <c r="I54" s="76">
        <v>0</v>
      </c>
      <c r="J54" s="76">
        <f>I54/F54*100</f>
        <v>0</v>
      </c>
      <c r="K54" s="101">
        <v>68.924999999999997</v>
      </c>
      <c r="L54" s="102">
        <f>K54/F54*100</f>
        <v>99.891304347826079</v>
      </c>
      <c r="M54" s="103">
        <v>0</v>
      </c>
      <c r="N54" s="102">
        <f>M54/F54*100</f>
        <v>0</v>
      </c>
      <c r="O54" s="49"/>
    </row>
    <row r="55" spans="1:24" ht="51.75" customHeight="1" x14ac:dyDescent="0.25">
      <c r="A55" s="41"/>
      <c r="B55" s="70"/>
      <c r="C55" s="70"/>
      <c r="D55" s="70"/>
      <c r="E55" s="78" t="s">
        <v>31</v>
      </c>
      <c r="F55" s="94"/>
      <c r="G55" s="76"/>
      <c r="H55" s="76"/>
      <c r="I55" s="76"/>
      <c r="J55" s="76"/>
      <c r="K55" s="76"/>
      <c r="L55" s="76"/>
      <c r="M55" s="76"/>
      <c r="N55" s="76"/>
      <c r="O55" s="49"/>
    </row>
    <row r="56" spans="1:24" ht="47.25" customHeight="1" x14ac:dyDescent="0.25">
      <c r="A56" s="41"/>
      <c r="B56" s="70"/>
      <c r="C56" s="70"/>
      <c r="D56" s="70"/>
      <c r="E56" s="78" t="s">
        <v>32</v>
      </c>
      <c r="F56" s="94">
        <v>29.571729999999999</v>
      </c>
      <c r="G56" s="67">
        <v>22.446429999999999</v>
      </c>
      <c r="H56" s="67">
        <f>G56/F56*100</f>
        <v>75.905028214446702</v>
      </c>
      <c r="I56" s="67">
        <f>G56</f>
        <v>22.446429999999999</v>
      </c>
      <c r="J56" s="76">
        <f>I56/F56*100</f>
        <v>75.905028214446702</v>
      </c>
      <c r="K56" s="104">
        <f>I56+7.125</f>
        <v>29.571429999999999</v>
      </c>
      <c r="L56" s="76">
        <f>K56/F56*100</f>
        <v>99.998985517587229</v>
      </c>
      <c r="M56" s="105">
        <v>0</v>
      </c>
      <c r="N56" s="102">
        <f>M56/F56*100</f>
        <v>0</v>
      </c>
      <c r="O56" s="49"/>
      <c r="R56" s="27"/>
      <c r="S56" s="106"/>
      <c r="T56" s="106"/>
      <c r="U56" s="27"/>
      <c r="V56" s="27"/>
      <c r="W56" s="27"/>
      <c r="X56" s="27"/>
    </row>
    <row r="57" spans="1:24" ht="60.75" customHeight="1" x14ac:dyDescent="0.3">
      <c r="A57" s="55"/>
      <c r="B57" s="79"/>
      <c r="C57" s="79"/>
      <c r="D57" s="79"/>
      <c r="E57" s="78" t="s">
        <v>33</v>
      </c>
      <c r="F57" s="94"/>
      <c r="G57" s="76"/>
      <c r="H57" s="76"/>
      <c r="I57" s="76"/>
      <c r="J57" s="76"/>
      <c r="K57" s="76"/>
      <c r="L57" s="76"/>
      <c r="M57" s="51"/>
      <c r="N57" s="76"/>
      <c r="O57" s="59"/>
      <c r="R57" s="27"/>
      <c r="S57" s="27"/>
      <c r="T57" s="27"/>
      <c r="U57" s="27"/>
      <c r="V57" s="27"/>
      <c r="W57" s="27"/>
      <c r="X57" s="27"/>
    </row>
    <row r="58" spans="1:24" ht="38.450000000000003" customHeight="1" x14ac:dyDescent="0.25">
      <c r="A58" s="87" t="s">
        <v>47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9"/>
      <c r="R58" s="27"/>
      <c r="S58" s="27"/>
      <c r="T58" s="27"/>
      <c r="U58" s="27"/>
      <c r="V58" s="27"/>
      <c r="W58" s="27"/>
      <c r="X58" s="27"/>
    </row>
    <row r="59" spans="1:24" ht="18" customHeight="1" x14ac:dyDescent="0.25">
      <c r="A59" s="29" t="s">
        <v>48</v>
      </c>
      <c r="B59" s="65" t="s">
        <v>49</v>
      </c>
      <c r="C59" s="65" t="s">
        <v>36</v>
      </c>
      <c r="D59" s="65" t="s">
        <v>36</v>
      </c>
      <c r="E59" s="33" t="s">
        <v>27</v>
      </c>
      <c r="F59" s="94">
        <v>142.35327000000001</v>
      </c>
      <c r="G59" s="107">
        <f t="shared" ref="G59:K59" si="5">G61+G62+G63+G64+G65</f>
        <v>16.353570000000001</v>
      </c>
      <c r="H59" s="108">
        <f t="shared" si="5"/>
        <v>11.488018504948991</v>
      </c>
      <c r="I59" s="107">
        <f t="shared" si="5"/>
        <v>57.353570000000005</v>
      </c>
      <c r="J59" s="76">
        <f>I59/F59*100</f>
        <v>40.289604868226775</v>
      </c>
      <c r="K59" s="107">
        <f t="shared" si="5"/>
        <v>61.353570000000005</v>
      </c>
      <c r="L59" s="109">
        <f>K59/F59*100</f>
        <v>43.099515732936801</v>
      </c>
      <c r="M59" s="93">
        <v>0</v>
      </c>
      <c r="N59" s="107">
        <v>0</v>
      </c>
      <c r="O59" s="69"/>
      <c r="R59" s="27"/>
      <c r="S59" s="27"/>
      <c r="T59" s="27"/>
      <c r="U59" s="27"/>
      <c r="V59" s="27"/>
      <c r="W59" s="27"/>
      <c r="X59" s="27"/>
    </row>
    <row r="60" spans="1:24" ht="19.149999999999999" customHeight="1" x14ac:dyDescent="0.25">
      <c r="A60" s="41"/>
      <c r="B60" s="70"/>
      <c r="C60" s="70"/>
      <c r="D60" s="70"/>
      <c r="E60" s="45" t="s">
        <v>28</v>
      </c>
      <c r="F60" s="98"/>
      <c r="G60" s="99"/>
      <c r="H60" s="99"/>
      <c r="I60" s="99"/>
      <c r="J60" s="99"/>
      <c r="K60" s="99"/>
      <c r="L60" s="99"/>
      <c r="M60" s="99"/>
      <c r="N60" s="100"/>
      <c r="O60" s="74"/>
      <c r="R60" s="27"/>
      <c r="S60" s="27"/>
      <c r="T60" s="27"/>
      <c r="U60" s="27"/>
      <c r="V60" s="27"/>
      <c r="W60" s="27"/>
      <c r="X60" s="110"/>
    </row>
    <row r="61" spans="1:24" ht="36.75" customHeight="1" x14ac:dyDescent="0.25">
      <c r="A61" s="41"/>
      <c r="B61" s="70"/>
      <c r="C61" s="70"/>
      <c r="D61" s="70"/>
      <c r="E61" s="50" t="s">
        <v>29</v>
      </c>
      <c r="F61" s="94"/>
      <c r="G61" s="76"/>
      <c r="H61" s="76"/>
      <c r="I61" s="76"/>
      <c r="J61" s="76"/>
      <c r="K61" s="76"/>
      <c r="L61" s="76"/>
      <c r="M61" s="76"/>
      <c r="N61" s="76"/>
      <c r="O61" s="74"/>
      <c r="R61" s="27"/>
      <c r="S61" s="27"/>
      <c r="T61" s="27"/>
      <c r="U61" s="27"/>
      <c r="V61" s="27"/>
      <c r="W61" s="27"/>
      <c r="X61" s="27"/>
    </row>
    <row r="62" spans="1:24" ht="31.5" x14ac:dyDescent="0.25">
      <c r="A62" s="41"/>
      <c r="B62" s="70"/>
      <c r="C62" s="70"/>
      <c r="D62" s="70"/>
      <c r="E62" s="52" t="s">
        <v>30</v>
      </c>
      <c r="F62" s="94"/>
      <c r="G62" s="76"/>
      <c r="H62" s="76"/>
      <c r="I62" s="76"/>
      <c r="J62" s="76"/>
      <c r="K62" s="76"/>
      <c r="L62" s="76"/>
      <c r="M62" s="76"/>
      <c r="N62" s="76"/>
      <c r="O62" s="74"/>
      <c r="R62" s="27"/>
      <c r="S62" s="27"/>
      <c r="T62" s="27"/>
      <c r="U62" s="27"/>
      <c r="V62" s="27"/>
      <c r="W62" s="27"/>
      <c r="X62" s="27"/>
    </row>
    <row r="63" spans="1:24" ht="53.25" customHeight="1" x14ac:dyDescent="0.25">
      <c r="A63" s="41"/>
      <c r="B63" s="70"/>
      <c r="C63" s="70"/>
      <c r="D63" s="70"/>
      <c r="E63" s="54" t="s">
        <v>31</v>
      </c>
      <c r="F63" s="94"/>
      <c r="G63" s="76"/>
      <c r="H63" s="76"/>
      <c r="I63" s="76"/>
      <c r="J63" s="76"/>
      <c r="K63" s="76"/>
      <c r="L63" s="76"/>
      <c r="M63" s="76"/>
      <c r="N63" s="76"/>
      <c r="O63" s="74"/>
      <c r="R63" s="27"/>
      <c r="S63" s="27"/>
      <c r="T63" s="27"/>
      <c r="U63" s="27"/>
      <c r="V63" s="27"/>
      <c r="W63" s="27"/>
      <c r="X63" s="27"/>
    </row>
    <row r="64" spans="1:24" ht="38.25" customHeight="1" x14ac:dyDescent="0.25">
      <c r="A64" s="41"/>
      <c r="B64" s="70"/>
      <c r="C64" s="70"/>
      <c r="D64" s="70"/>
      <c r="E64" s="50" t="s">
        <v>32</v>
      </c>
      <c r="F64" s="94">
        <v>142.35327000000001</v>
      </c>
      <c r="G64" s="67">
        <v>16.353570000000001</v>
      </c>
      <c r="H64" s="76">
        <f>G64/F64*100</f>
        <v>11.488018504948991</v>
      </c>
      <c r="I64" s="67">
        <f>41+G64</f>
        <v>57.353570000000005</v>
      </c>
      <c r="J64" s="76">
        <f>I64/F64*100</f>
        <v>40.289604868226775</v>
      </c>
      <c r="K64" s="67">
        <f>I64+4</f>
        <v>61.353570000000005</v>
      </c>
      <c r="L64" s="109">
        <f>K64/F64*100</f>
        <v>43.099515732936801</v>
      </c>
      <c r="M64" s="105">
        <v>0</v>
      </c>
      <c r="N64" s="76">
        <v>0</v>
      </c>
      <c r="O64" s="74"/>
      <c r="R64" s="27"/>
      <c r="S64" s="110"/>
      <c r="T64" s="27"/>
      <c r="U64" s="27"/>
      <c r="V64" s="27"/>
      <c r="W64" s="27"/>
      <c r="X64" s="27"/>
    </row>
    <row r="65" spans="1:24" ht="36.75" customHeight="1" x14ac:dyDescent="0.25">
      <c r="A65" s="55"/>
      <c r="B65" s="79"/>
      <c r="C65" s="79"/>
      <c r="D65" s="79"/>
      <c r="E65" s="54" t="s">
        <v>33</v>
      </c>
      <c r="F65" s="94"/>
      <c r="G65" s="76"/>
      <c r="H65" s="76"/>
      <c r="I65" s="76"/>
      <c r="J65" s="76"/>
      <c r="K65" s="76"/>
      <c r="L65" s="76"/>
      <c r="M65" s="76"/>
      <c r="N65" s="76"/>
      <c r="O65" s="80"/>
      <c r="R65" s="27"/>
      <c r="S65" s="27"/>
      <c r="T65" s="27"/>
      <c r="U65" s="27"/>
      <c r="V65" s="27"/>
      <c r="W65" s="27"/>
      <c r="X65" s="27"/>
    </row>
    <row r="66" spans="1:24" ht="38.450000000000003" customHeight="1" x14ac:dyDescent="0.25">
      <c r="A66" s="87" t="s">
        <v>50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R66" s="27"/>
      <c r="S66" s="27"/>
      <c r="T66" s="27"/>
      <c r="U66" s="27"/>
      <c r="V66" s="27"/>
      <c r="W66" s="27"/>
      <c r="X66" s="27"/>
    </row>
    <row r="67" spans="1:24" ht="22.15" customHeight="1" x14ac:dyDescent="0.25">
      <c r="A67" s="29" t="s">
        <v>51</v>
      </c>
      <c r="B67" s="65" t="s">
        <v>52</v>
      </c>
      <c r="C67" s="65" t="s">
        <v>36</v>
      </c>
      <c r="D67" s="65" t="s">
        <v>36</v>
      </c>
      <c r="E67" s="33" t="s">
        <v>27</v>
      </c>
      <c r="F67" s="111">
        <f>SUM(F68:F73)</f>
        <v>80</v>
      </c>
      <c r="G67" s="111">
        <f t="shared" ref="G67:I67" si="6">G69+G70+G71+G72+G73</f>
        <v>10.749269999999999</v>
      </c>
      <c r="H67" s="112">
        <f t="shared" si="6"/>
        <v>13.4365875</v>
      </c>
      <c r="I67" s="111">
        <f t="shared" si="6"/>
        <v>25.30171</v>
      </c>
      <c r="J67" s="67">
        <f>I67/F67*100</f>
        <v>31.627137500000003</v>
      </c>
      <c r="K67" s="67">
        <f>K70+K72</f>
        <v>54.574770000000001</v>
      </c>
      <c r="L67" s="95">
        <f>K67/F67*100</f>
        <v>68.218462500000001</v>
      </c>
      <c r="M67" s="93">
        <f t="shared" ref="M67" si="7">M69+M70+M71+M72+M73</f>
        <v>0</v>
      </c>
      <c r="N67" s="95">
        <v>0</v>
      </c>
      <c r="O67" s="69"/>
      <c r="R67" s="27"/>
      <c r="S67" s="27"/>
      <c r="T67" s="27"/>
      <c r="U67" s="27"/>
      <c r="V67" s="27"/>
      <c r="W67" s="27"/>
      <c r="X67" s="27"/>
    </row>
    <row r="68" spans="1:24" ht="19.149999999999999" customHeight="1" x14ac:dyDescent="0.25">
      <c r="A68" s="41"/>
      <c r="B68" s="70"/>
      <c r="C68" s="70"/>
      <c r="D68" s="70"/>
      <c r="E68" s="45" t="s">
        <v>28</v>
      </c>
      <c r="F68" s="113"/>
      <c r="G68" s="114"/>
      <c r="H68" s="114"/>
      <c r="I68" s="114"/>
      <c r="J68" s="114"/>
      <c r="K68" s="114"/>
      <c r="L68" s="114"/>
      <c r="M68" s="114"/>
      <c r="N68" s="115"/>
      <c r="O68" s="74"/>
      <c r="R68" s="27"/>
      <c r="S68" s="27"/>
      <c r="T68" s="27"/>
      <c r="U68" s="116"/>
      <c r="V68" s="27"/>
      <c r="W68" s="27"/>
      <c r="X68" s="27"/>
    </row>
    <row r="69" spans="1:24" ht="42.75" customHeight="1" x14ac:dyDescent="0.25">
      <c r="A69" s="41"/>
      <c r="B69" s="70"/>
      <c r="C69" s="70"/>
      <c r="D69" s="70"/>
      <c r="E69" s="50" t="s">
        <v>29</v>
      </c>
      <c r="F69" s="111"/>
      <c r="G69" s="76"/>
      <c r="H69" s="76"/>
      <c r="I69" s="76"/>
      <c r="J69" s="76"/>
      <c r="K69" s="76"/>
      <c r="L69" s="76"/>
      <c r="M69" s="76"/>
      <c r="N69" s="76"/>
      <c r="O69" s="74"/>
      <c r="R69" s="27"/>
      <c r="S69" s="27"/>
      <c r="T69" s="27"/>
      <c r="U69" s="27"/>
      <c r="V69" s="27"/>
      <c r="W69" s="27"/>
      <c r="X69" s="27"/>
    </row>
    <row r="70" spans="1:24" ht="31.5" x14ac:dyDescent="0.25">
      <c r="A70" s="41"/>
      <c r="B70" s="70"/>
      <c r="C70" s="70"/>
      <c r="D70" s="70"/>
      <c r="E70" s="52" t="s">
        <v>30</v>
      </c>
      <c r="F70" s="94">
        <v>0</v>
      </c>
      <c r="G70" s="67">
        <v>0</v>
      </c>
      <c r="H70" s="67">
        <v>0</v>
      </c>
      <c r="I70" s="67">
        <v>0</v>
      </c>
      <c r="J70" s="67">
        <v>0</v>
      </c>
      <c r="K70" s="76">
        <v>0</v>
      </c>
      <c r="L70" s="109">
        <v>0</v>
      </c>
      <c r="M70" s="76">
        <v>0</v>
      </c>
      <c r="N70" s="76">
        <v>0</v>
      </c>
      <c r="O70" s="74"/>
      <c r="R70" s="27"/>
      <c r="S70" s="27"/>
      <c r="T70" s="27"/>
      <c r="U70" s="27"/>
      <c r="V70" s="27"/>
      <c r="W70" s="27"/>
      <c r="X70" s="27"/>
    </row>
    <row r="71" spans="1:24" ht="48" customHeight="1" x14ac:dyDescent="0.25">
      <c r="A71" s="41"/>
      <c r="B71" s="70"/>
      <c r="C71" s="70"/>
      <c r="D71" s="70"/>
      <c r="E71" s="54" t="s">
        <v>31</v>
      </c>
      <c r="F71" s="94"/>
      <c r="G71" s="76"/>
      <c r="H71" s="76"/>
      <c r="I71" s="76"/>
      <c r="J71" s="76"/>
      <c r="K71" s="76"/>
      <c r="L71" s="76"/>
      <c r="M71" s="76"/>
      <c r="N71" s="76"/>
      <c r="O71" s="74"/>
      <c r="R71" s="27"/>
      <c r="S71" s="116"/>
      <c r="T71" s="27"/>
      <c r="U71" s="27"/>
      <c r="V71" s="27"/>
      <c r="W71" s="27"/>
      <c r="X71" s="27"/>
    </row>
    <row r="72" spans="1:24" ht="48.75" customHeight="1" x14ac:dyDescent="0.25">
      <c r="A72" s="41"/>
      <c r="B72" s="70"/>
      <c r="C72" s="70"/>
      <c r="D72" s="70"/>
      <c r="E72" s="50" t="s">
        <v>32</v>
      </c>
      <c r="F72" s="94">
        <v>80</v>
      </c>
      <c r="G72" s="67">
        <v>10.749269999999999</v>
      </c>
      <c r="H72" s="67">
        <f>G72/F72*100</f>
        <v>13.4365875</v>
      </c>
      <c r="I72" s="67">
        <f>G72+14.55244</f>
        <v>25.30171</v>
      </c>
      <c r="J72" s="67">
        <f>I72/F72*100</f>
        <v>31.627137500000003</v>
      </c>
      <c r="K72" s="67">
        <f>I72+29.27306</f>
        <v>54.574770000000001</v>
      </c>
      <c r="L72" s="95">
        <f>K72/F72*100</f>
        <v>68.218462500000001</v>
      </c>
      <c r="M72" s="76">
        <v>0</v>
      </c>
      <c r="N72" s="76">
        <v>0</v>
      </c>
      <c r="O72" s="74"/>
      <c r="R72" s="27"/>
      <c r="S72" s="27"/>
      <c r="T72" s="27"/>
      <c r="U72" s="27"/>
      <c r="V72" s="27"/>
      <c r="W72" s="27"/>
      <c r="X72" s="27"/>
    </row>
    <row r="73" spans="1:24" ht="57.75" customHeight="1" x14ac:dyDescent="0.25">
      <c r="A73" s="55"/>
      <c r="B73" s="79"/>
      <c r="C73" s="79"/>
      <c r="D73" s="79"/>
      <c r="E73" s="54" t="s">
        <v>33</v>
      </c>
      <c r="F73" s="111"/>
      <c r="G73" s="76"/>
      <c r="H73" s="76"/>
      <c r="I73" s="76"/>
      <c r="J73" s="76"/>
      <c r="K73" s="76"/>
      <c r="L73" s="76"/>
      <c r="M73" s="76"/>
      <c r="N73" s="76"/>
      <c r="O73" s="80"/>
      <c r="R73" s="27"/>
      <c r="S73" s="27"/>
      <c r="T73" s="27"/>
      <c r="U73" s="27"/>
      <c r="V73" s="27"/>
      <c r="W73" s="27"/>
      <c r="X73" s="27"/>
    </row>
    <row r="74" spans="1:24" ht="33.6" customHeight="1" x14ac:dyDescent="0.25">
      <c r="A74" s="81" t="s">
        <v>53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3"/>
    </row>
    <row r="75" spans="1:24" ht="27" customHeight="1" x14ac:dyDescent="0.25">
      <c r="A75" s="29" t="s">
        <v>54</v>
      </c>
      <c r="B75" s="65" t="s">
        <v>55</v>
      </c>
      <c r="C75" s="65" t="s">
        <v>56</v>
      </c>
      <c r="D75" s="117" t="s">
        <v>57</v>
      </c>
      <c r="E75" s="66" t="s">
        <v>27</v>
      </c>
      <c r="F75" s="94">
        <f>SUM(F76:F81)</f>
        <v>150</v>
      </c>
      <c r="G75" s="118">
        <f>G77+G78+G79+G80+G81</f>
        <v>0</v>
      </c>
      <c r="H75" s="118">
        <f>H77+H78+H79+H80+H81</f>
        <v>0</v>
      </c>
      <c r="I75" s="118">
        <v>0</v>
      </c>
      <c r="J75" s="118">
        <v>0</v>
      </c>
      <c r="K75" s="118">
        <v>0</v>
      </c>
      <c r="L75" s="118">
        <v>0</v>
      </c>
      <c r="M75" s="93">
        <v>0</v>
      </c>
      <c r="N75" s="118">
        <f>M75/F75*100</f>
        <v>0</v>
      </c>
      <c r="O75" s="69"/>
    </row>
    <row r="76" spans="1:24" ht="16.149999999999999" customHeight="1" x14ac:dyDescent="0.25">
      <c r="A76" s="41"/>
      <c r="B76" s="70"/>
      <c r="C76" s="70"/>
      <c r="D76" s="119"/>
      <c r="E76" s="45" t="s">
        <v>28</v>
      </c>
      <c r="F76" s="84"/>
      <c r="G76" s="85"/>
      <c r="H76" s="85"/>
      <c r="I76" s="85"/>
      <c r="J76" s="85"/>
      <c r="K76" s="85"/>
      <c r="L76" s="85"/>
      <c r="M76" s="85"/>
      <c r="N76" s="86"/>
      <c r="O76" s="74"/>
    </row>
    <row r="77" spans="1:24" ht="44.25" customHeight="1" x14ac:dyDescent="0.25">
      <c r="A77" s="41"/>
      <c r="B77" s="70"/>
      <c r="C77" s="70"/>
      <c r="D77" s="119"/>
      <c r="E77" s="75" t="s">
        <v>29</v>
      </c>
      <c r="F77" s="90"/>
      <c r="G77" s="91"/>
      <c r="H77" s="91"/>
      <c r="I77" s="91"/>
      <c r="J77" s="91"/>
      <c r="K77" s="91"/>
      <c r="L77" s="91"/>
      <c r="M77" s="91"/>
      <c r="N77" s="91"/>
      <c r="O77" s="74"/>
    </row>
    <row r="78" spans="1:24" ht="57" customHeight="1" x14ac:dyDescent="0.25">
      <c r="A78" s="41"/>
      <c r="B78" s="70"/>
      <c r="C78" s="70"/>
      <c r="D78" s="119"/>
      <c r="E78" s="77" t="s">
        <v>30</v>
      </c>
      <c r="F78" s="90">
        <v>120</v>
      </c>
      <c r="G78" s="91">
        <v>0</v>
      </c>
      <c r="H78" s="91">
        <f>G78/F78*100</f>
        <v>0</v>
      </c>
      <c r="I78" s="91">
        <v>0</v>
      </c>
      <c r="J78" s="91">
        <v>0</v>
      </c>
      <c r="K78" s="91">
        <v>0</v>
      </c>
      <c r="L78" s="91">
        <v>0</v>
      </c>
      <c r="M78" s="118">
        <v>0</v>
      </c>
      <c r="N78" s="118">
        <f>M78/F78*100</f>
        <v>0</v>
      </c>
      <c r="O78" s="74"/>
    </row>
    <row r="79" spans="1:24" ht="56.25" customHeight="1" x14ac:dyDescent="0.25">
      <c r="A79" s="41"/>
      <c r="B79" s="70"/>
      <c r="C79" s="70"/>
      <c r="D79" s="119"/>
      <c r="E79" s="78" t="s">
        <v>31</v>
      </c>
      <c r="F79" s="90"/>
      <c r="G79" s="91"/>
      <c r="H79" s="91"/>
      <c r="I79" s="91"/>
      <c r="J79" s="91"/>
      <c r="K79" s="91"/>
      <c r="L79" s="91"/>
      <c r="M79" s="91"/>
      <c r="N79" s="91"/>
      <c r="O79" s="74"/>
    </row>
    <row r="80" spans="1:24" ht="44.25" customHeight="1" x14ac:dyDescent="0.25">
      <c r="A80" s="41"/>
      <c r="B80" s="70"/>
      <c r="C80" s="70"/>
      <c r="D80" s="119"/>
      <c r="E80" s="75" t="s">
        <v>32</v>
      </c>
      <c r="F80" s="90">
        <v>30</v>
      </c>
      <c r="G80" s="91">
        <v>0</v>
      </c>
      <c r="H80" s="91">
        <f>G80/F80*100</f>
        <v>0</v>
      </c>
      <c r="I80" s="91">
        <v>0</v>
      </c>
      <c r="J80" s="91">
        <v>0</v>
      </c>
      <c r="K80" s="91">
        <v>0</v>
      </c>
      <c r="L80" s="91">
        <v>0</v>
      </c>
      <c r="M80" s="118">
        <v>0</v>
      </c>
      <c r="N80" s="118">
        <f>M80/F80*100</f>
        <v>0</v>
      </c>
      <c r="O80" s="74"/>
    </row>
    <row r="81" spans="1:15" ht="50.45" customHeight="1" x14ac:dyDescent="0.25">
      <c r="A81" s="55"/>
      <c r="B81" s="79"/>
      <c r="C81" s="79"/>
      <c r="D81" s="120"/>
      <c r="E81" s="78" t="s">
        <v>33</v>
      </c>
      <c r="F81" s="67"/>
      <c r="G81" s="76"/>
      <c r="H81" s="76"/>
      <c r="I81" s="76"/>
      <c r="J81" s="76"/>
      <c r="K81" s="76"/>
      <c r="L81" s="76"/>
      <c r="M81" s="76"/>
      <c r="N81" s="76"/>
      <c r="O81" s="80"/>
    </row>
    <row r="82" spans="1:15" ht="24" customHeight="1" x14ac:dyDescent="0.25">
      <c r="A82" s="87" t="s">
        <v>58</v>
      </c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2"/>
    </row>
    <row r="83" spans="1:15" ht="48" customHeight="1" x14ac:dyDescent="0.25">
      <c r="A83" s="29" t="s">
        <v>59</v>
      </c>
      <c r="B83" s="65" t="s">
        <v>60</v>
      </c>
      <c r="C83" s="65" t="s">
        <v>56</v>
      </c>
      <c r="D83" s="117"/>
      <c r="E83" s="66" t="s">
        <v>27</v>
      </c>
      <c r="F83" s="118">
        <f>F88+F86</f>
        <v>99.25</v>
      </c>
      <c r="G83" s="118">
        <v>0</v>
      </c>
      <c r="H83" s="118">
        <v>0</v>
      </c>
      <c r="I83" s="118">
        <v>0</v>
      </c>
      <c r="J83" s="118">
        <v>0</v>
      </c>
      <c r="K83" s="118">
        <v>0</v>
      </c>
      <c r="L83" s="118">
        <v>0</v>
      </c>
      <c r="M83" s="93">
        <v>0</v>
      </c>
      <c r="N83" s="118">
        <v>0</v>
      </c>
      <c r="O83" s="69"/>
    </row>
    <row r="84" spans="1:15" ht="18.75" x14ac:dyDescent="0.25">
      <c r="A84" s="41"/>
      <c r="B84" s="70"/>
      <c r="C84" s="70"/>
      <c r="D84" s="119"/>
      <c r="E84" s="45" t="s">
        <v>28</v>
      </c>
      <c r="F84" s="84"/>
      <c r="G84" s="85"/>
      <c r="H84" s="85"/>
      <c r="I84" s="85"/>
      <c r="J84" s="85"/>
      <c r="K84" s="85"/>
      <c r="L84" s="85"/>
      <c r="M84" s="85"/>
      <c r="N84" s="86"/>
      <c r="O84" s="74"/>
    </row>
    <row r="85" spans="1:15" ht="31.5" x14ac:dyDescent="0.25">
      <c r="A85" s="41"/>
      <c r="B85" s="70"/>
      <c r="C85" s="70"/>
      <c r="D85" s="119"/>
      <c r="E85" s="75" t="s">
        <v>29</v>
      </c>
      <c r="F85" s="90"/>
      <c r="G85" s="91"/>
      <c r="H85" s="91"/>
      <c r="I85" s="91"/>
      <c r="J85" s="91"/>
      <c r="K85" s="91"/>
      <c r="L85" s="91"/>
      <c r="M85" s="91"/>
      <c r="N85" s="91"/>
      <c r="O85" s="74"/>
    </row>
    <row r="86" spans="1:15" ht="31.5" x14ac:dyDescent="0.25">
      <c r="A86" s="41"/>
      <c r="B86" s="70"/>
      <c r="C86" s="70"/>
      <c r="D86" s="119"/>
      <c r="E86" s="77" t="s">
        <v>30</v>
      </c>
      <c r="F86" s="90">
        <v>79.400000000000006</v>
      </c>
      <c r="G86" s="91">
        <v>0</v>
      </c>
      <c r="H86" s="91">
        <v>0</v>
      </c>
      <c r="I86" s="91">
        <v>0</v>
      </c>
      <c r="J86" s="91">
        <v>0</v>
      </c>
      <c r="K86" s="91">
        <v>0</v>
      </c>
      <c r="L86" s="91">
        <v>0</v>
      </c>
      <c r="M86" s="123">
        <v>0</v>
      </c>
      <c r="N86" s="123">
        <v>0</v>
      </c>
      <c r="O86" s="74"/>
    </row>
    <row r="87" spans="1:15" ht="47.25" x14ac:dyDescent="0.25">
      <c r="A87" s="41"/>
      <c r="B87" s="70"/>
      <c r="C87" s="70"/>
      <c r="D87" s="119"/>
      <c r="E87" s="78" t="s">
        <v>31</v>
      </c>
      <c r="F87" s="90"/>
      <c r="G87" s="91"/>
      <c r="H87" s="91"/>
      <c r="I87" s="91"/>
      <c r="J87" s="91"/>
      <c r="K87" s="91"/>
      <c r="L87" s="91"/>
      <c r="M87" s="91"/>
      <c r="N87" s="91"/>
      <c r="O87" s="74"/>
    </row>
    <row r="88" spans="1:15" ht="33" customHeight="1" x14ac:dyDescent="0.25">
      <c r="A88" s="41"/>
      <c r="B88" s="70"/>
      <c r="C88" s="70"/>
      <c r="D88" s="119"/>
      <c r="E88" s="75" t="s">
        <v>32</v>
      </c>
      <c r="F88" s="90">
        <v>19.850000000000001</v>
      </c>
      <c r="G88" s="91">
        <v>0</v>
      </c>
      <c r="H88" s="91">
        <v>0</v>
      </c>
      <c r="I88" s="91">
        <v>0</v>
      </c>
      <c r="J88" s="91">
        <v>0</v>
      </c>
      <c r="K88" s="91">
        <v>0</v>
      </c>
      <c r="L88" s="91">
        <v>0</v>
      </c>
      <c r="M88" s="123">
        <v>0</v>
      </c>
      <c r="N88" s="123">
        <v>0</v>
      </c>
      <c r="O88" s="74"/>
    </row>
    <row r="89" spans="1:15" ht="35.25" customHeight="1" x14ac:dyDescent="0.25">
      <c r="A89" s="55"/>
      <c r="B89" s="79"/>
      <c r="C89" s="79"/>
      <c r="D89" s="120"/>
      <c r="E89" s="78" t="s">
        <v>33</v>
      </c>
      <c r="F89" s="67"/>
      <c r="G89" s="76"/>
      <c r="H89" s="76"/>
      <c r="I89" s="76"/>
      <c r="J89" s="76"/>
      <c r="K89" s="76"/>
      <c r="L89" s="76"/>
      <c r="M89" s="76"/>
      <c r="N89" s="76"/>
      <c r="O89" s="80"/>
    </row>
    <row r="90" spans="1:15" ht="23.25" customHeight="1" x14ac:dyDescent="0.25">
      <c r="A90" s="81" t="s">
        <v>61</v>
      </c>
      <c r="B90" s="82"/>
      <c r="C90" s="82"/>
      <c r="D90" s="82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83"/>
    </row>
    <row r="91" spans="1:15" ht="21" customHeight="1" x14ac:dyDescent="0.25">
      <c r="A91" s="29" t="s">
        <v>62</v>
      </c>
      <c r="B91" s="65" t="s">
        <v>63</v>
      </c>
      <c r="C91" s="65" t="s">
        <v>64</v>
      </c>
      <c r="D91" s="117"/>
      <c r="E91" s="66" t="s">
        <v>27</v>
      </c>
      <c r="F91" s="118">
        <f>F96+F94</f>
        <v>200</v>
      </c>
      <c r="G91" s="118">
        <f>G96+G94</f>
        <v>0</v>
      </c>
      <c r="H91" s="118">
        <v>0</v>
      </c>
      <c r="I91" s="118">
        <f>I96+I94</f>
        <v>0</v>
      </c>
      <c r="J91" s="91">
        <f>I91/F91*100</f>
        <v>0</v>
      </c>
      <c r="K91" s="118">
        <f>K96+K94</f>
        <v>110.51</v>
      </c>
      <c r="L91" s="91">
        <f>K91/F91*100</f>
        <v>55.254999999999995</v>
      </c>
      <c r="M91" s="93">
        <v>0</v>
      </c>
      <c r="N91" s="118">
        <v>0</v>
      </c>
      <c r="O91" s="69"/>
    </row>
    <row r="92" spans="1:15" ht="18" customHeight="1" x14ac:dyDescent="0.25">
      <c r="A92" s="41"/>
      <c r="B92" s="70"/>
      <c r="C92" s="70"/>
      <c r="D92" s="119"/>
      <c r="E92" s="45" t="s">
        <v>28</v>
      </c>
      <c r="F92" s="84"/>
      <c r="G92" s="85"/>
      <c r="H92" s="85"/>
      <c r="I92" s="85"/>
      <c r="J92" s="85"/>
      <c r="K92" s="85"/>
      <c r="L92" s="85"/>
      <c r="M92" s="85"/>
      <c r="N92" s="86"/>
      <c r="O92" s="74"/>
    </row>
    <row r="93" spans="1:15" ht="32.25" customHeight="1" x14ac:dyDescent="0.25">
      <c r="A93" s="41"/>
      <c r="B93" s="70"/>
      <c r="C93" s="70"/>
      <c r="D93" s="119"/>
      <c r="E93" s="75" t="s">
        <v>29</v>
      </c>
      <c r="F93" s="90"/>
      <c r="G93" s="91"/>
      <c r="H93" s="91"/>
      <c r="I93" s="91"/>
      <c r="J93" s="91"/>
      <c r="K93" s="91"/>
      <c r="L93" s="91"/>
      <c r="M93" s="91"/>
      <c r="N93" s="91"/>
      <c r="O93" s="74"/>
    </row>
    <row r="94" spans="1:15" ht="43.5" customHeight="1" x14ac:dyDescent="0.25">
      <c r="A94" s="41"/>
      <c r="B94" s="70"/>
      <c r="C94" s="70"/>
      <c r="D94" s="119"/>
      <c r="E94" s="77" t="s">
        <v>30</v>
      </c>
      <c r="F94" s="90">
        <v>0</v>
      </c>
      <c r="G94" s="91">
        <v>0</v>
      </c>
      <c r="H94" s="91">
        <v>0</v>
      </c>
      <c r="I94" s="91">
        <v>0</v>
      </c>
      <c r="J94" s="91">
        <v>0</v>
      </c>
      <c r="K94" s="91">
        <v>0</v>
      </c>
      <c r="L94" s="91">
        <v>0</v>
      </c>
      <c r="M94" s="123">
        <v>0</v>
      </c>
      <c r="N94" s="123">
        <v>0</v>
      </c>
      <c r="O94" s="74"/>
    </row>
    <row r="95" spans="1:15" ht="46.5" customHeight="1" x14ac:dyDescent="0.25">
      <c r="A95" s="41"/>
      <c r="B95" s="70"/>
      <c r="C95" s="70"/>
      <c r="D95" s="119"/>
      <c r="E95" s="78" t="s">
        <v>31</v>
      </c>
      <c r="F95" s="90"/>
      <c r="G95" s="91"/>
      <c r="H95" s="91"/>
      <c r="I95" s="91"/>
      <c r="J95" s="91"/>
      <c r="K95" s="91"/>
      <c r="L95" s="91"/>
      <c r="M95" s="91"/>
      <c r="N95" s="91"/>
      <c r="O95" s="74"/>
    </row>
    <row r="96" spans="1:15" ht="18" customHeight="1" x14ac:dyDescent="0.25">
      <c r="A96" s="41"/>
      <c r="B96" s="70"/>
      <c r="C96" s="70"/>
      <c r="D96" s="119"/>
      <c r="E96" s="75" t="s">
        <v>32</v>
      </c>
      <c r="F96" s="90">
        <v>200</v>
      </c>
      <c r="G96" s="90">
        <v>0</v>
      </c>
      <c r="H96" s="91">
        <v>0</v>
      </c>
      <c r="I96" s="90">
        <v>0</v>
      </c>
      <c r="J96" s="91">
        <f>I96/F96*100</f>
        <v>0</v>
      </c>
      <c r="K96" s="90">
        <v>110.51</v>
      </c>
      <c r="L96" s="91">
        <f>K96/F96*100</f>
        <v>55.254999999999995</v>
      </c>
      <c r="M96" s="123">
        <v>0</v>
      </c>
      <c r="N96" s="123">
        <v>0</v>
      </c>
      <c r="O96" s="74"/>
    </row>
    <row r="97" spans="1:15" ht="32.25" customHeight="1" x14ac:dyDescent="0.25">
      <c r="A97" s="55"/>
      <c r="B97" s="79"/>
      <c r="C97" s="79"/>
      <c r="D97" s="120"/>
      <c r="E97" s="78" t="s">
        <v>33</v>
      </c>
      <c r="F97" s="67"/>
      <c r="G97" s="76"/>
      <c r="H97" s="76"/>
      <c r="I97" s="76"/>
      <c r="J97" s="76"/>
      <c r="K97" s="76"/>
      <c r="L97" s="76"/>
      <c r="M97" s="76"/>
      <c r="N97" s="76"/>
      <c r="O97" s="80"/>
    </row>
    <row r="98" spans="1:15" ht="31.5" customHeight="1" x14ac:dyDescent="0.25">
      <c r="A98" s="81" t="s">
        <v>65</v>
      </c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3"/>
    </row>
    <row r="99" spans="1:15" ht="18.75" x14ac:dyDescent="0.25">
      <c r="A99" s="29" t="s">
        <v>66</v>
      </c>
      <c r="B99" s="65" t="s">
        <v>67</v>
      </c>
      <c r="C99" s="65" t="s">
        <v>36</v>
      </c>
      <c r="D99" s="117"/>
      <c r="E99" s="66" t="s">
        <v>27</v>
      </c>
      <c r="F99" s="118">
        <f>F104+F102</f>
        <v>456</v>
      </c>
      <c r="G99" s="118">
        <v>0</v>
      </c>
      <c r="H99" s="118">
        <v>0</v>
      </c>
      <c r="I99" s="118">
        <f>I104+I102</f>
        <v>114</v>
      </c>
      <c r="J99" s="91">
        <f>I99/F99*100</f>
        <v>25</v>
      </c>
      <c r="K99" s="118">
        <f>K104+K102</f>
        <v>228</v>
      </c>
      <c r="L99" s="91">
        <f>K99/F99*100</f>
        <v>50</v>
      </c>
      <c r="M99" s="93">
        <v>0</v>
      </c>
      <c r="N99" s="118">
        <v>0</v>
      </c>
      <c r="O99" s="69"/>
    </row>
    <row r="100" spans="1:15" ht="18.75" x14ac:dyDescent="0.25">
      <c r="A100" s="41"/>
      <c r="B100" s="70"/>
      <c r="C100" s="70"/>
      <c r="D100" s="119"/>
      <c r="E100" s="45" t="s">
        <v>28</v>
      </c>
      <c r="F100" s="84"/>
      <c r="G100" s="85"/>
      <c r="H100" s="85"/>
      <c r="I100" s="85"/>
      <c r="J100" s="85"/>
      <c r="K100" s="85"/>
      <c r="L100" s="85"/>
      <c r="M100" s="85"/>
      <c r="N100" s="86"/>
      <c r="O100" s="74"/>
    </row>
    <row r="101" spans="1:15" ht="31.5" x14ac:dyDescent="0.25">
      <c r="A101" s="41"/>
      <c r="B101" s="70"/>
      <c r="C101" s="70"/>
      <c r="D101" s="119"/>
      <c r="E101" s="75" t="s">
        <v>29</v>
      </c>
      <c r="F101" s="90"/>
      <c r="G101" s="91"/>
      <c r="H101" s="91"/>
      <c r="I101" s="91"/>
      <c r="J101" s="91"/>
      <c r="K101" s="91"/>
      <c r="L101" s="91"/>
      <c r="M101" s="91"/>
      <c r="N101" s="91"/>
      <c r="O101" s="74"/>
    </row>
    <row r="102" spans="1:15" ht="31.5" x14ac:dyDescent="0.25">
      <c r="A102" s="41"/>
      <c r="B102" s="70"/>
      <c r="C102" s="70"/>
      <c r="D102" s="119"/>
      <c r="E102" s="77" t="s">
        <v>30</v>
      </c>
      <c r="F102" s="90">
        <v>0</v>
      </c>
      <c r="G102" s="91">
        <v>0</v>
      </c>
      <c r="H102" s="91">
        <v>0</v>
      </c>
      <c r="I102" s="91">
        <v>0</v>
      </c>
      <c r="J102" s="91">
        <v>0</v>
      </c>
      <c r="K102" s="91">
        <v>0</v>
      </c>
      <c r="L102" s="91">
        <v>0</v>
      </c>
      <c r="M102" s="123">
        <v>0</v>
      </c>
      <c r="N102" s="123">
        <v>0</v>
      </c>
      <c r="O102" s="74"/>
    </row>
    <row r="103" spans="1:15" ht="47.25" x14ac:dyDescent="0.25">
      <c r="A103" s="41"/>
      <c r="B103" s="70"/>
      <c r="C103" s="70"/>
      <c r="D103" s="119"/>
      <c r="E103" s="78" t="s">
        <v>31</v>
      </c>
      <c r="F103" s="90"/>
      <c r="G103" s="91"/>
      <c r="H103" s="91"/>
      <c r="I103" s="91"/>
      <c r="J103" s="91"/>
      <c r="K103" s="91"/>
      <c r="L103" s="91"/>
      <c r="M103" s="91"/>
      <c r="N103" s="91"/>
      <c r="O103" s="74"/>
    </row>
    <row r="104" spans="1:15" ht="18.75" x14ac:dyDescent="0.25">
      <c r="A104" s="41"/>
      <c r="B104" s="70"/>
      <c r="C104" s="70"/>
      <c r="D104" s="119"/>
      <c r="E104" s="75" t="s">
        <v>32</v>
      </c>
      <c r="F104" s="90">
        <v>456</v>
      </c>
      <c r="G104" s="91">
        <v>0</v>
      </c>
      <c r="H104" s="91">
        <v>0</v>
      </c>
      <c r="I104" s="90">
        <v>114</v>
      </c>
      <c r="J104" s="91">
        <f>I104/F104*100</f>
        <v>25</v>
      </c>
      <c r="K104" s="90">
        <f>I104+114</f>
        <v>228</v>
      </c>
      <c r="L104" s="91">
        <f>K104/F104*100</f>
        <v>50</v>
      </c>
      <c r="M104" s="123">
        <v>0</v>
      </c>
      <c r="N104" s="123">
        <v>0</v>
      </c>
      <c r="O104" s="74"/>
    </row>
    <row r="105" spans="1:15" ht="31.5" x14ac:dyDescent="0.25">
      <c r="A105" s="55"/>
      <c r="B105" s="79"/>
      <c r="C105" s="79"/>
      <c r="D105" s="120"/>
      <c r="E105" s="78" t="s">
        <v>33</v>
      </c>
      <c r="F105" s="67"/>
      <c r="G105" s="76"/>
      <c r="H105" s="76"/>
      <c r="I105" s="76"/>
      <c r="J105" s="76"/>
      <c r="K105" s="76"/>
      <c r="L105" s="76"/>
      <c r="M105" s="76"/>
      <c r="N105" s="76"/>
      <c r="O105" s="80"/>
    </row>
    <row r="106" spans="1:15" ht="15.75" customHeight="1" x14ac:dyDescent="0.25">
      <c r="A106" s="81" t="s">
        <v>68</v>
      </c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3"/>
    </row>
    <row r="107" spans="1:15" ht="31.5" customHeight="1" x14ac:dyDescent="0.25">
      <c r="A107" s="125" t="s">
        <v>69</v>
      </c>
      <c r="B107" s="126"/>
      <c r="C107" s="126"/>
      <c r="D107" s="127"/>
      <c r="E107" s="128" t="s">
        <v>70</v>
      </c>
      <c r="F107" s="93">
        <f>F19</f>
        <v>1226.175</v>
      </c>
      <c r="G107" s="93">
        <f>G19</f>
        <v>49.549269999999993</v>
      </c>
      <c r="H107" s="95">
        <f>G107/F107*100</f>
        <v>4.0409623422431542</v>
      </c>
      <c r="I107" s="93">
        <f>I19</f>
        <v>219.10171000000003</v>
      </c>
      <c r="J107" s="95">
        <f>I107/F107*100</f>
        <v>17.868714498338331</v>
      </c>
      <c r="K107" s="129">
        <f t="shared" ref="F107:R113" si="8">K19</f>
        <v>552.93476999999996</v>
      </c>
      <c r="L107" s="94">
        <f>K107/F107*100</f>
        <v>45.094278549146729</v>
      </c>
      <c r="M107" s="129">
        <f>M19</f>
        <v>0</v>
      </c>
      <c r="N107" s="95">
        <f>M107/F107*100</f>
        <v>0</v>
      </c>
      <c r="O107" s="130"/>
    </row>
    <row r="108" spans="1:15" ht="18.75" x14ac:dyDescent="0.25">
      <c r="A108" s="131"/>
      <c r="B108" s="132"/>
      <c r="C108" s="132"/>
      <c r="D108" s="133"/>
      <c r="E108" s="134" t="s">
        <v>28</v>
      </c>
      <c r="F108" s="135"/>
      <c r="G108" s="136"/>
      <c r="H108" s="136"/>
      <c r="I108" s="136"/>
      <c r="J108" s="136"/>
      <c r="K108" s="136"/>
      <c r="L108" s="136"/>
      <c r="M108" s="136"/>
      <c r="N108" s="137"/>
      <c r="O108" s="138"/>
    </row>
    <row r="109" spans="1:15" ht="31.5" x14ac:dyDescent="0.25">
      <c r="A109" s="131"/>
      <c r="B109" s="132"/>
      <c r="C109" s="132"/>
      <c r="D109" s="133"/>
      <c r="E109" s="139" t="s">
        <v>29</v>
      </c>
      <c r="F109" s="140">
        <f>F21</f>
        <v>0</v>
      </c>
      <c r="G109" s="140">
        <f t="shared" si="8"/>
        <v>0</v>
      </c>
      <c r="H109" s="140"/>
      <c r="I109" s="140">
        <f t="shared" si="8"/>
        <v>0</v>
      </c>
      <c r="J109" s="140"/>
      <c r="K109" s="140">
        <f t="shared" si="8"/>
        <v>0</v>
      </c>
      <c r="L109" s="140"/>
      <c r="M109" s="140">
        <f t="shared" si="8"/>
        <v>0</v>
      </c>
      <c r="N109" s="140"/>
      <c r="O109" s="138"/>
    </row>
    <row r="110" spans="1:15" ht="31.5" x14ac:dyDescent="0.25">
      <c r="A110" s="131"/>
      <c r="B110" s="132"/>
      <c r="C110" s="132"/>
      <c r="D110" s="133"/>
      <c r="E110" s="141" t="s">
        <v>30</v>
      </c>
      <c r="F110" s="94">
        <f>F22</f>
        <v>268.39999999999998</v>
      </c>
      <c r="G110" s="94">
        <f>G22</f>
        <v>0</v>
      </c>
      <c r="H110" s="142">
        <f>G110/F110*100</f>
        <v>0</v>
      </c>
      <c r="I110" s="94">
        <f t="shared" si="8"/>
        <v>0</v>
      </c>
      <c r="J110" s="143">
        <v>0</v>
      </c>
      <c r="K110" s="94">
        <f t="shared" si="8"/>
        <v>68.924999999999997</v>
      </c>
      <c r="L110" s="143">
        <f>K110/F110*100</f>
        <v>25.67995529061103</v>
      </c>
      <c r="M110" s="140">
        <v>0</v>
      </c>
      <c r="N110" s="142">
        <f>M110/F110*100</f>
        <v>0</v>
      </c>
      <c r="O110" s="138"/>
    </row>
    <row r="111" spans="1:15" ht="47.25" x14ac:dyDescent="0.25">
      <c r="A111" s="131"/>
      <c r="B111" s="132"/>
      <c r="C111" s="132"/>
      <c r="D111" s="133"/>
      <c r="E111" s="141" t="s">
        <v>31</v>
      </c>
      <c r="F111" s="140">
        <f t="shared" si="8"/>
        <v>0</v>
      </c>
      <c r="G111" s="140">
        <f t="shared" si="8"/>
        <v>0</v>
      </c>
      <c r="H111" s="140"/>
      <c r="I111" s="140">
        <f t="shared" si="8"/>
        <v>0</v>
      </c>
      <c r="J111" s="140"/>
      <c r="K111" s="140">
        <f t="shared" si="8"/>
        <v>0</v>
      </c>
      <c r="L111" s="140"/>
      <c r="M111" s="140">
        <v>0</v>
      </c>
      <c r="N111" s="140"/>
      <c r="O111" s="138"/>
    </row>
    <row r="112" spans="1:15" ht="18.75" x14ac:dyDescent="0.25">
      <c r="A112" s="131"/>
      <c r="B112" s="132"/>
      <c r="C112" s="132"/>
      <c r="D112" s="133"/>
      <c r="E112" s="139" t="s">
        <v>32</v>
      </c>
      <c r="F112" s="94">
        <f>F24</f>
        <v>957.77500000000009</v>
      </c>
      <c r="G112" s="94">
        <f t="shared" si="8"/>
        <v>49.549269999999993</v>
      </c>
      <c r="H112" s="142">
        <f>G112/F112*100</f>
        <v>5.1733726605935626</v>
      </c>
      <c r="I112" s="94">
        <f t="shared" si="8"/>
        <v>219.10171000000003</v>
      </c>
      <c r="J112" s="142">
        <f>I112/F112*100</f>
        <v>22.876114953929683</v>
      </c>
      <c r="K112" s="94">
        <f t="shared" si="8"/>
        <v>484.00977</v>
      </c>
      <c r="L112" s="142">
        <f>K112/F112*100</f>
        <v>50.534809323692933</v>
      </c>
      <c r="M112" s="140">
        <v>0</v>
      </c>
      <c r="N112" s="142">
        <f>M112/F112*100</f>
        <v>0</v>
      </c>
      <c r="O112" s="138"/>
    </row>
    <row r="113" spans="1:15" ht="31.5" x14ac:dyDescent="0.25">
      <c r="A113" s="144"/>
      <c r="B113" s="145"/>
      <c r="C113" s="145"/>
      <c r="D113" s="146"/>
      <c r="E113" s="141" t="s">
        <v>33</v>
      </c>
      <c r="F113" s="140">
        <f t="shared" si="8"/>
        <v>0</v>
      </c>
      <c r="G113" s="140">
        <f t="shared" si="8"/>
        <v>0</v>
      </c>
      <c r="H113" s="140"/>
      <c r="I113" s="140">
        <f t="shared" si="8"/>
        <v>0</v>
      </c>
      <c r="J113" s="140"/>
      <c r="K113" s="140">
        <f t="shared" si="8"/>
        <v>0</v>
      </c>
      <c r="L113" s="140"/>
      <c r="M113" s="140">
        <f t="shared" si="8"/>
        <v>0</v>
      </c>
      <c r="N113" s="140"/>
      <c r="O113" s="147"/>
    </row>
    <row r="114" spans="1:15" x14ac:dyDescent="0.25">
      <c r="A114" s="148"/>
      <c r="B114" s="148"/>
      <c r="C114" s="148"/>
      <c r="D114" s="148"/>
      <c r="E114" s="148"/>
      <c r="F114" s="149"/>
      <c r="G114" s="148"/>
      <c r="H114" s="148"/>
      <c r="I114" s="148"/>
      <c r="J114" s="148"/>
      <c r="K114" s="148"/>
      <c r="L114" s="148"/>
      <c r="M114" s="148"/>
      <c r="N114" s="148"/>
      <c r="O114" s="148"/>
    </row>
    <row r="115" spans="1:15" x14ac:dyDescent="0.25">
      <c r="A115" s="148"/>
      <c r="B115" s="148"/>
      <c r="C115" s="148"/>
      <c r="D115" s="148"/>
      <c r="E115" s="148"/>
      <c r="F115" s="149"/>
      <c r="G115" s="148"/>
      <c r="H115" s="148"/>
      <c r="I115" s="148"/>
      <c r="J115" s="148"/>
      <c r="K115" s="148"/>
      <c r="L115" s="148"/>
      <c r="M115" s="148"/>
      <c r="N115" s="148"/>
      <c r="O115" s="148"/>
    </row>
    <row r="116" spans="1:15" ht="31.5" x14ac:dyDescent="0.25">
      <c r="A116" s="148"/>
      <c r="B116" s="150" t="s">
        <v>71</v>
      </c>
      <c r="C116" s="151"/>
      <c r="D116" s="152"/>
      <c r="E116" s="153"/>
      <c r="F116" s="154"/>
      <c r="G116" s="148"/>
      <c r="H116" s="148"/>
      <c r="I116" s="148"/>
      <c r="J116" s="148"/>
      <c r="K116" s="148"/>
      <c r="L116" s="148"/>
      <c r="M116" s="148"/>
      <c r="N116" s="148"/>
      <c r="O116" s="148"/>
    </row>
    <row r="117" spans="1:15" x14ac:dyDescent="0.25">
      <c r="A117" s="148"/>
      <c r="B117" s="148"/>
      <c r="C117" s="155" t="s">
        <v>72</v>
      </c>
      <c r="D117" s="155"/>
      <c r="E117" s="155"/>
      <c r="F117" s="156"/>
      <c r="G117" s="148"/>
      <c r="H117" s="148"/>
      <c r="I117" s="148"/>
      <c r="J117" s="148"/>
      <c r="K117" s="148"/>
      <c r="L117" s="148"/>
      <c r="M117" s="148"/>
      <c r="N117" s="148"/>
      <c r="O117" s="148"/>
    </row>
    <row r="118" spans="1:15" x14ac:dyDescent="0.25">
      <c r="A118" s="148"/>
      <c r="B118" s="157" t="s">
        <v>73</v>
      </c>
      <c r="C118" s="157"/>
      <c r="D118" s="157"/>
      <c r="E118" s="157"/>
      <c r="F118" s="157"/>
      <c r="G118" s="148"/>
      <c r="H118" s="148"/>
      <c r="I118" s="148"/>
      <c r="J118" s="148"/>
      <c r="K118" s="148"/>
      <c r="L118" s="148"/>
      <c r="M118" s="148"/>
      <c r="N118" s="148"/>
      <c r="O118" s="148"/>
    </row>
    <row r="119" spans="1:15" x14ac:dyDescent="0.25">
      <c r="A119" s="148"/>
      <c r="B119" s="155" t="s">
        <v>74</v>
      </c>
      <c r="C119" s="155"/>
      <c r="D119" s="155"/>
      <c r="E119" s="155"/>
      <c r="F119" s="156"/>
      <c r="G119" s="148"/>
      <c r="H119" s="148"/>
      <c r="I119" s="148"/>
      <c r="J119" s="148"/>
      <c r="K119" s="148"/>
      <c r="L119" s="148"/>
      <c r="M119" s="148"/>
      <c r="N119" s="148"/>
      <c r="O119" s="148"/>
    </row>
    <row r="120" spans="1:15" x14ac:dyDescent="0.25">
      <c r="A120" s="148"/>
      <c r="B120" s="155" t="s">
        <v>75</v>
      </c>
      <c r="C120" s="158" t="s">
        <v>76</v>
      </c>
      <c r="D120" s="158"/>
      <c r="E120" s="158"/>
      <c r="F120" s="154" t="s">
        <v>77</v>
      </c>
      <c r="G120" s="159"/>
      <c r="H120" s="159"/>
      <c r="I120" s="159"/>
      <c r="J120" s="159"/>
      <c r="K120" s="148"/>
      <c r="L120" s="148"/>
      <c r="M120" s="148"/>
      <c r="N120" s="148"/>
      <c r="O120" s="148"/>
    </row>
    <row r="121" spans="1:15" x14ac:dyDescent="0.25">
      <c r="A121" s="148"/>
      <c r="B121" s="148" t="s">
        <v>78</v>
      </c>
      <c r="C121" s="148"/>
      <c r="D121" s="148"/>
      <c r="E121" s="148"/>
      <c r="F121" s="149"/>
      <c r="G121" s="148"/>
      <c r="H121" s="148"/>
      <c r="I121" s="148"/>
      <c r="J121" s="148"/>
      <c r="K121" s="148"/>
      <c r="L121" s="148"/>
      <c r="M121" s="148"/>
      <c r="N121" s="148"/>
      <c r="O121" s="148"/>
    </row>
    <row r="122" spans="1:15" x14ac:dyDescent="0.25">
      <c r="A122" s="148"/>
      <c r="B122" s="148"/>
      <c r="C122" s="148"/>
      <c r="D122" s="148"/>
      <c r="E122" s="148"/>
      <c r="F122" s="149"/>
      <c r="G122" s="148"/>
      <c r="H122" s="148"/>
      <c r="I122" s="148"/>
      <c r="J122" s="148"/>
      <c r="K122" s="148"/>
      <c r="L122" s="148"/>
      <c r="M122" s="148"/>
      <c r="N122" s="148"/>
      <c r="O122" s="148"/>
    </row>
    <row r="123" spans="1:15" x14ac:dyDescent="0.25">
      <c r="A123" s="148"/>
      <c r="B123" s="148" t="s">
        <v>79</v>
      </c>
      <c r="C123" s="148"/>
      <c r="D123" s="151"/>
      <c r="E123" s="152"/>
      <c r="F123" s="149" t="s">
        <v>80</v>
      </c>
      <c r="G123" s="148"/>
      <c r="H123" s="148"/>
      <c r="I123" s="148"/>
      <c r="J123" s="148"/>
      <c r="K123" s="148"/>
      <c r="L123" s="148"/>
      <c r="M123" s="148"/>
      <c r="N123" s="148"/>
      <c r="O123" s="148"/>
    </row>
    <row r="124" spans="1:15" x14ac:dyDescent="0.25">
      <c r="A124" s="148"/>
      <c r="B124" s="148" t="s">
        <v>81</v>
      </c>
      <c r="C124" s="148"/>
      <c r="D124" s="155" t="s">
        <v>82</v>
      </c>
      <c r="E124" s="155"/>
      <c r="F124" s="149"/>
      <c r="G124" s="148"/>
      <c r="H124" s="148"/>
      <c r="I124" s="148"/>
      <c r="J124" s="148"/>
      <c r="K124" s="148"/>
      <c r="L124" s="148"/>
      <c r="M124" s="148"/>
      <c r="N124" s="148"/>
      <c r="O124" s="148"/>
    </row>
    <row r="125" spans="1:15" x14ac:dyDescent="0.25">
      <c r="A125" s="148"/>
      <c r="B125" s="148"/>
      <c r="C125" s="148"/>
      <c r="D125" s="148"/>
      <c r="E125" s="148"/>
      <c r="F125" s="149"/>
      <c r="G125" s="148"/>
      <c r="H125" s="148"/>
      <c r="I125" s="148"/>
      <c r="J125" s="148"/>
      <c r="K125" s="148"/>
      <c r="L125" s="148"/>
      <c r="M125" s="148"/>
      <c r="N125" s="148"/>
      <c r="O125" s="148"/>
    </row>
    <row r="126" spans="1:15" x14ac:dyDescent="0.25">
      <c r="A126" s="148"/>
      <c r="B126" s="148"/>
      <c r="C126" s="148"/>
      <c r="D126" s="148"/>
      <c r="E126" s="148"/>
      <c r="F126" s="149"/>
      <c r="G126" s="148"/>
      <c r="H126" s="148"/>
      <c r="I126" s="148"/>
      <c r="J126" s="148"/>
      <c r="K126" s="148"/>
      <c r="L126" s="148"/>
      <c r="M126" s="148"/>
      <c r="N126" s="148"/>
      <c r="O126" s="148"/>
    </row>
    <row r="127" spans="1:15" x14ac:dyDescent="0.25">
      <c r="A127" s="148"/>
      <c r="B127" s="148"/>
      <c r="C127" s="148"/>
      <c r="D127" s="148"/>
      <c r="E127" s="148"/>
      <c r="F127" s="149"/>
      <c r="G127" s="148"/>
      <c r="H127" s="148"/>
      <c r="I127" s="148"/>
      <c r="J127" s="148"/>
      <c r="K127" s="148"/>
      <c r="L127" s="148"/>
      <c r="M127" s="148"/>
      <c r="N127" s="148"/>
      <c r="O127" s="148"/>
    </row>
    <row r="128" spans="1:15" x14ac:dyDescent="0.25">
      <c r="A128" s="148"/>
      <c r="B128" s="148"/>
      <c r="C128" s="148"/>
      <c r="D128" s="148"/>
      <c r="E128" s="148"/>
      <c r="F128" s="149"/>
      <c r="G128" s="148"/>
      <c r="H128" s="148"/>
      <c r="I128" s="148"/>
      <c r="J128" s="148"/>
      <c r="K128" s="148"/>
      <c r="L128" s="148"/>
      <c r="M128" s="148"/>
      <c r="N128" s="148"/>
      <c r="O128" s="148"/>
    </row>
    <row r="129" spans="1:15" x14ac:dyDescent="0.25">
      <c r="A129" s="148"/>
      <c r="B129" s="148"/>
      <c r="C129" s="148"/>
      <c r="D129" s="148"/>
      <c r="E129" s="148"/>
      <c r="F129" s="149"/>
      <c r="G129" s="148"/>
      <c r="H129" s="148"/>
      <c r="I129" s="148"/>
      <c r="J129" s="148"/>
      <c r="K129" s="148"/>
      <c r="L129" s="148"/>
      <c r="M129" s="148"/>
      <c r="N129" s="148"/>
      <c r="O129" s="148"/>
    </row>
    <row r="130" spans="1:15" x14ac:dyDescent="0.25">
      <c r="A130" s="148"/>
      <c r="B130" s="148"/>
      <c r="C130" s="148"/>
      <c r="D130" s="148"/>
      <c r="E130" s="148"/>
      <c r="F130" s="149"/>
      <c r="G130" s="148"/>
      <c r="H130" s="148"/>
      <c r="I130" s="148"/>
      <c r="J130" s="148"/>
      <c r="K130" s="148"/>
      <c r="L130" s="148"/>
      <c r="M130" s="148"/>
      <c r="N130" s="148"/>
      <c r="O130" s="148"/>
    </row>
    <row r="131" spans="1:15" x14ac:dyDescent="0.25">
      <c r="A131" s="148"/>
      <c r="B131" s="148"/>
      <c r="C131" s="148"/>
      <c r="D131" s="148"/>
      <c r="E131" s="148"/>
      <c r="F131" s="149"/>
      <c r="G131" s="148"/>
      <c r="H131" s="148"/>
      <c r="I131" s="148"/>
      <c r="J131" s="148"/>
      <c r="K131" s="148"/>
      <c r="L131" s="148"/>
      <c r="M131" s="148"/>
      <c r="N131" s="148"/>
      <c r="O131" s="148"/>
    </row>
    <row r="132" spans="1:15" x14ac:dyDescent="0.25">
      <c r="A132" s="148"/>
      <c r="B132" s="148"/>
      <c r="C132" s="148"/>
      <c r="D132" s="148"/>
      <c r="E132" s="148"/>
      <c r="F132" s="149"/>
      <c r="G132" s="148"/>
      <c r="H132" s="148"/>
      <c r="I132" s="148"/>
      <c r="J132" s="148"/>
      <c r="K132" s="148"/>
      <c r="L132" s="148"/>
      <c r="M132" s="148"/>
      <c r="N132" s="148"/>
      <c r="O132" s="148"/>
    </row>
    <row r="133" spans="1:15" x14ac:dyDescent="0.25">
      <c r="A133" s="148"/>
      <c r="B133" s="148"/>
      <c r="C133" s="148"/>
      <c r="D133" s="148"/>
      <c r="E133" s="148"/>
      <c r="F133" s="149"/>
      <c r="G133" s="148"/>
      <c r="H133" s="148"/>
      <c r="I133" s="148"/>
      <c r="J133" s="148"/>
      <c r="K133" s="148"/>
      <c r="L133" s="148"/>
      <c r="M133" s="148"/>
      <c r="N133" s="148"/>
      <c r="O133" s="148"/>
    </row>
    <row r="134" spans="1:15" x14ac:dyDescent="0.25">
      <c r="A134" s="148"/>
      <c r="B134" s="148"/>
      <c r="C134" s="148"/>
      <c r="D134" s="148"/>
      <c r="E134" s="148"/>
      <c r="F134" s="149"/>
      <c r="G134" s="148"/>
      <c r="H134" s="148"/>
      <c r="I134" s="148"/>
      <c r="J134" s="148"/>
      <c r="K134" s="148"/>
      <c r="L134" s="148"/>
      <c r="M134" s="148"/>
      <c r="N134" s="148"/>
      <c r="O134" s="148"/>
    </row>
    <row r="135" spans="1:15" x14ac:dyDescent="0.25">
      <c r="A135" s="148"/>
      <c r="B135" s="148"/>
      <c r="C135" s="148"/>
      <c r="D135" s="148"/>
      <c r="E135" s="148"/>
      <c r="F135" s="149"/>
      <c r="G135" s="148"/>
      <c r="H135" s="148"/>
      <c r="I135" s="148"/>
      <c r="J135" s="148"/>
      <c r="K135" s="148"/>
      <c r="L135" s="148"/>
      <c r="M135" s="148"/>
      <c r="N135" s="148"/>
      <c r="O135" s="148"/>
    </row>
    <row r="136" spans="1:15" x14ac:dyDescent="0.25">
      <c r="A136" s="148"/>
      <c r="B136" s="148"/>
      <c r="C136" s="148"/>
      <c r="D136" s="148"/>
      <c r="E136" s="148"/>
      <c r="F136" s="149"/>
      <c r="G136" s="148"/>
      <c r="H136" s="148"/>
      <c r="I136" s="148"/>
      <c r="J136" s="148"/>
      <c r="K136" s="148"/>
      <c r="L136" s="148"/>
      <c r="M136" s="148"/>
      <c r="N136" s="148"/>
      <c r="O136" s="148"/>
    </row>
    <row r="137" spans="1:15" x14ac:dyDescent="0.25">
      <c r="A137" s="148"/>
      <c r="B137" s="148"/>
      <c r="C137" s="148"/>
      <c r="D137" s="148"/>
      <c r="E137" s="148"/>
      <c r="F137" s="149"/>
      <c r="G137" s="148"/>
      <c r="H137" s="148"/>
      <c r="I137" s="148"/>
      <c r="J137" s="148"/>
      <c r="K137" s="148"/>
      <c r="L137" s="148"/>
      <c r="M137" s="148"/>
      <c r="N137" s="148"/>
      <c r="O137" s="148"/>
    </row>
    <row r="138" spans="1:15" x14ac:dyDescent="0.25">
      <c r="A138" s="148"/>
      <c r="B138" s="148"/>
      <c r="C138" s="148"/>
      <c r="D138" s="148"/>
      <c r="E138" s="148"/>
      <c r="F138" s="149"/>
      <c r="G138" s="148"/>
      <c r="H138" s="148"/>
      <c r="I138" s="148"/>
      <c r="J138" s="148"/>
      <c r="K138" s="148"/>
      <c r="L138" s="148"/>
      <c r="M138" s="148"/>
      <c r="N138" s="148"/>
      <c r="O138" s="148"/>
    </row>
    <row r="139" spans="1:15" x14ac:dyDescent="0.25">
      <c r="A139" s="148"/>
      <c r="B139" s="148"/>
      <c r="C139" s="148"/>
      <c r="D139" s="148"/>
      <c r="E139" s="148"/>
      <c r="F139" s="149"/>
      <c r="G139" s="148"/>
      <c r="H139" s="148"/>
      <c r="I139" s="148"/>
      <c r="J139" s="148"/>
      <c r="K139" s="148"/>
      <c r="L139" s="148"/>
      <c r="M139" s="148"/>
      <c r="N139" s="148"/>
      <c r="O139" s="148"/>
    </row>
    <row r="140" spans="1:15" x14ac:dyDescent="0.25">
      <c r="A140" s="148"/>
      <c r="B140" s="148"/>
      <c r="C140" s="148"/>
      <c r="D140" s="148"/>
      <c r="E140" s="148"/>
      <c r="F140" s="149"/>
      <c r="G140" s="148"/>
      <c r="H140" s="148"/>
      <c r="I140" s="148"/>
      <c r="J140" s="148"/>
      <c r="K140" s="148"/>
      <c r="L140" s="148"/>
      <c r="M140" s="148"/>
      <c r="N140" s="148"/>
      <c r="O140" s="148"/>
    </row>
    <row r="141" spans="1:15" x14ac:dyDescent="0.25">
      <c r="A141" s="148"/>
      <c r="B141" s="148"/>
      <c r="C141" s="148"/>
      <c r="D141" s="148"/>
      <c r="E141" s="148"/>
      <c r="F141" s="149"/>
      <c r="G141" s="148"/>
      <c r="H141" s="148"/>
      <c r="I141" s="148"/>
      <c r="J141" s="148"/>
      <c r="K141" s="148"/>
      <c r="L141" s="148"/>
      <c r="M141" s="148"/>
      <c r="N141" s="148"/>
      <c r="O141" s="148"/>
    </row>
    <row r="142" spans="1:15" x14ac:dyDescent="0.25">
      <c r="A142" s="148"/>
      <c r="B142" s="148"/>
      <c r="C142" s="148"/>
      <c r="D142" s="148"/>
      <c r="E142" s="148"/>
      <c r="F142" s="149"/>
      <c r="G142" s="148"/>
      <c r="H142" s="148"/>
      <c r="I142" s="148"/>
      <c r="J142" s="148"/>
      <c r="K142" s="148"/>
      <c r="L142" s="148"/>
      <c r="M142" s="148"/>
      <c r="N142" s="148"/>
      <c r="O142" s="148"/>
    </row>
    <row r="143" spans="1:15" x14ac:dyDescent="0.25">
      <c r="A143" s="148"/>
      <c r="B143" s="148"/>
      <c r="C143" s="148"/>
      <c r="D143" s="148"/>
      <c r="E143" s="148"/>
      <c r="F143" s="149"/>
      <c r="G143" s="148"/>
      <c r="H143" s="148"/>
      <c r="I143" s="148"/>
      <c r="J143" s="148"/>
      <c r="K143" s="148"/>
      <c r="L143" s="148"/>
      <c r="M143" s="148"/>
      <c r="N143" s="148"/>
      <c r="O143" s="148"/>
    </row>
    <row r="144" spans="1:15" x14ac:dyDescent="0.25">
      <c r="A144" s="148"/>
      <c r="B144" s="148"/>
      <c r="C144" s="148"/>
      <c r="D144" s="148"/>
      <c r="E144" s="148"/>
      <c r="F144" s="149"/>
      <c r="G144" s="148"/>
      <c r="H144" s="148"/>
      <c r="I144" s="148"/>
      <c r="J144" s="148"/>
      <c r="K144" s="148"/>
      <c r="L144" s="148"/>
      <c r="M144" s="148"/>
      <c r="N144" s="148"/>
      <c r="O144" s="148"/>
    </row>
    <row r="145" spans="1:15" x14ac:dyDescent="0.25">
      <c r="A145" s="148"/>
      <c r="B145" s="148"/>
      <c r="C145" s="148"/>
      <c r="D145" s="148"/>
      <c r="E145" s="148"/>
      <c r="F145" s="149"/>
      <c r="G145" s="148"/>
      <c r="H145" s="148"/>
      <c r="I145" s="148"/>
      <c r="J145" s="148"/>
      <c r="K145" s="148"/>
      <c r="L145" s="148"/>
      <c r="M145" s="148"/>
      <c r="N145" s="148"/>
      <c r="O145" s="148"/>
    </row>
    <row r="146" spans="1:15" x14ac:dyDescent="0.25">
      <c r="A146" s="148"/>
      <c r="B146" s="148"/>
      <c r="C146" s="148"/>
      <c r="D146" s="148"/>
      <c r="E146" s="148"/>
      <c r="F146" s="149"/>
      <c r="G146" s="148"/>
      <c r="H146" s="148"/>
      <c r="I146" s="148"/>
      <c r="J146" s="148"/>
      <c r="K146" s="148"/>
      <c r="L146" s="148"/>
      <c r="M146" s="148"/>
      <c r="N146" s="148"/>
      <c r="O146" s="148"/>
    </row>
    <row r="147" spans="1:15" x14ac:dyDescent="0.25">
      <c r="A147" s="148"/>
      <c r="B147" s="148"/>
      <c r="C147" s="148"/>
      <c r="D147" s="148"/>
      <c r="E147" s="148"/>
      <c r="F147" s="149"/>
      <c r="G147" s="148"/>
      <c r="H147" s="148"/>
      <c r="I147" s="148"/>
      <c r="J147" s="148"/>
      <c r="K147" s="148"/>
      <c r="L147" s="148"/>
      <c r="M147" s="148"/>
      <c r="N147" s="148"/>
      <c r="O147" s="148"/>
    </row>
    <row r="148" spans="1:15" x14ac:dyDescent="0.25">
      <c r="A148" s="148"/>
      <c r="B148" s="148"/>
      <c r="C148" s="148"/>
      <c r="D148" s="148"/>
      <c r="E148" s="148"/>
      <c r="F148" s="149"/>
      <c r="G148" s="148"/>
      <c r="H148" s="148"/>
      <c r="I148" s="148"/>
      <c r="J148" s="148"/>
      <c r="K148" s="148"/>
      <c r="L148" s="148"/>
      <c r="M148" s="148"/>
      <c r="N148" s="148"/>
      <c r="O148" s="148"/>
    </row>
    <row r="149" spans="1:15" x14ac:dyDescent="0.25">
      <c r="A149" s="148"/>
      <c r="B149" s="148"/>
      <c r="C149" s="148"/>
      <c r="D149" s="148"/>
      <c r="E149" s="148"/>
      <c r="F149" s="149"/>
      <c r="G149" s="148"/>
      <c r="H149" s="148"/>
      <c r="I149" s="148"/>
      <c r="J149" s="148"/>
      <c r="K149" s="148"/>
      <c r="L149" s="148"/>
      <c r="M149" s="148"/>
      <c r="N149" s="148"/>
      <c r="O149" s="148"/>
    </row>
    <row r="150" spans="1:15" x14ac:dyDescent="0.25">
      <c r="A150" s="148"/>
      <c r="B150" s="148"/>
      <c r="C150" s="148"/>
      <c r="D150" s="148"/>
      <c r="E150" s="148"/>
      <c r="F150" s="149"/>
      <c r="G150" s="148"/>
      <c r="H150" s="148"/>
      <c r="I150" s="148"/>
      <c r="J150" s="148"/>
      <c r="K150" s="148"/>
      <c r="L150" s="148"/>
      <c r="M150" s="148"/>
      <c r="N150" s="148"/>
      <c r="O150" s="148"/>
    </row>
    <row r="151" spans="1:15" x14ac:dyDescent="0.25">
      <c r="A151" s="148"/>
      <c r="B151" s="148"/>
      <c r="C151" s="148"/>
      <c r="D151" s="148"/>
      <c r="E151" s="148"/>
      <c r="F151" s="149"/>
      <c r="G151" s="148"/>
      <c r="H151" s="148"/>
      <c r="I151" s="148"/>
      <c r="J151" s="148"/>
      <c r="K151" s="148"/>
      <c r="L151" s="148"/>
      <c r="M151" s="148"/>
      <c r="N151" s="148"/>
      <c r="O151" s="148"/>
    </row>
    <row r="152" spans="1:15" x14ac:dyDescent="0.25">
      <c r="A152" s="148"/>
      <c r="B152" s="148"/>
      <c r="C152" s="148"/>
      <c r="D152" s="148"/>
      <c r="E152" s="148"/>
      <c r="F152" s="149"/>
      <c r="G152" s="148"/>
      <c r="H152" s="148"/>
      <c r="I152" s="148"/>
      <c r="J152" s="148"/>
      <c r="K152" s="148"/>
      <c r="L152" s="148"/>
      <c r="M152" s="148"/>
      <c r="N152" s="148"/>
      <c r="O152" s="148"/>
    </row>
    <row r="153" spans="1:15" x14ac:dyDescent="0.25">
      <c r="A153" s="148"/>
      <c r="B153" s="148"/>
      <c r="C153" s="148"/>
      <c r="D153" s="148"/>
      <c r="E153" s="148"/>
      <c r="F153" s="149"/>
      <c r="G153" s="148"/>
      <c r="H153" s="148"/>
      <c r="I153" s="148"/>
      <c r="J153" s="148"/>
      <c r="K153" s="148"/>
      <c r="L153" s="148"/>
      <c r="M153" s="148"/>
      <c r="N153" s="148"/>
      <c r="O153" s="148"/>
    </row>
    <row r="154" spans="1:15" x14ac:dyDescent="0.25">
      <c r="A154" s="148"/>
      <c r="B154" s="148"/>
      <c r="C154" s="148"/>
      <c r="D154" s="148"/>
      <c r="E154" s="148"/>
      <c r="F154" s="149"/>
      <c r="G154" s="148"/>
      <c r="H154" s="148"/>
      <c r="I154" s="148"/>
      <c r="J154" s="148"/>
      <c r="K154" s="148"/>
      <c r="L154" s="148"/>
      <c r="M154" s="148"/>
      <c r="N154" s="148"/>
      <c r="O154" s="148"/>
    </row>
    <row r="155" spans="1:15" x14ac:dyDescent="0.25">
      <c r="A155" s="148"/>
      <c r="B155" s="148"/>
      <c r="C155" s="148"/>
      <c r="D155" s="148"/>
      <c r="E155" s="148"/>
      <c r="F155" s="149"/>
      <c r="G155" s="148"/>
      <c r="H155" s="148"/>
      <c r="I155" s="148"/>
      <c r="J155" s="148"/>
      <c r="K155" s="148"/>
      <c r="L155" s="148"/>
      <c r="M155" s="148"/>
      <c r="N155" s="148"/>
      <c r="O155" s="148"/>
    </row>
    <row r="156" spans="1:15" x14ac:dyDescent="0.25">
      <c r="A156" s="148"/>
      <c r="B156" s="148"/>
      <c r="C156" s="148"/>
      <c r="D156" s="148"/>
      <c r="E156" s="148"/>
      <c r="F156" s="149"/>
      <c r="G156" s="148"/>
      <c r="H156" s="148"/>
      <c r="I156" s="148"/>
      <c r="J156" s="148"/>
      <c r="K156" s="148"/>
      <c r="L156" s="148"/>
      <c r="M156" s="148"/>
      <c r="N156" s="148"/>
      <c r="O156" s="148"/>
    </row>
    <row r="157" spans="1:15" x14ac:dyDescent="0.25">
      <c r="A157" s="148"/>
      <c r="B157" s="148"/>
      <c r="C157" s="148"/>
      <c r="D157" s="148"/>
      <c r="E157" s="148"/>
      <c r="F157" s="149"/>
      <c r="G157" s="148"/>
      <c r="H157" s="148"/>
      <c r="I157" s="148"/>
      <c r="J157" s="148"/>
      <c r="K157" s="148"/>
      <c r="L157" s="148"/>
      <c r="M157" s="148"/>
      <c r="N157" s="148"/>
      <c r="O157" s="148"/>
    </row>
    <row r="158" spans="1:15" x14ac:dyDescent="0.25">
      <c r="A158" s="148"/>
      <c r="B158" s="148"/>
      <c r="C158" s="148"/>
      <c r="D158" s="148"/>
      <c r="E158" s="148"/>
      <c r="F158" s="149"/>
      <c r="G158" s="148"/>
      <c r="H158" s="148"/>
      <c r="I158" s="148"/>
      <c r="J158" s="148"/>
      <c r="K158" s="148"/>
      <c r="L158" s="148"/>
      <c r="M158" s="148"/>
      <c r="N158" s="148"/>
      <c r="O158" s="148"/>
    </row>
    <row r="159" spans="1:15" x14ac:dyDescent="0.25">
      <c r="A159" s="148"/>
      <c r="B159" s="148"/>
      <c r="C159" s="148"/>
      <c r="D159" s="148"/>
      <c r="E159" s="148"/>
      <c r="F159" s="149"/>
      <c r="G159" s="148"/>
      <c r="H159" s="148"/>
      <c r="I159" s="148"/>
      <c r="J159" s="148"/>
      <c r="K159" s="148"/>
      <c r="L159" s="148"/>
      <c r="M159" s="148"/>
      <c r="N159" s="148"/>
      <c r="O159" s="148"/>
    </row>
    <row r="160" spans="1:15" x14ac:dyDescent="0.25">
      <c r="A160" s="148"/>
      <c r="B160" s="148"/>
      <c r="C160" s="148"/>
      <c r="D160" s="148"/>
      <c r="E160" s="148"/>
      <c r="F160" s="149"/>
      <c r="G160" s="148"/>
      <c r="H160" s="148"/>
      <c r="I160" s="148"/>
      <c r="J160" s="148"/>
      <c r="K160" s="148"/>
      <c r="L160" s="148"/>
      <c r="M160" s="148"/>
      <c r="N160" s="148"/>
      <c r="O160" s="148"/>
    </row>
    <row r="161" spans="1:15" x14ac:dyDescent="0.25">
      <c r="A161" s="148"/>
      <c r="B161" s="148"/>
      <c r="C161" s="148"/>
      <c r="D161" s="148"/>
      <c r="E161" s="148"/>
      <c r="F161" s="149"/>
      <c r="G161" s="148"/>
      <c r="H161" s="148"/>
      <c r="I161" s="148"/>
      <c r="J161" s="148"/>
      <c r="K161" s="148"/>
      <c r="L161" s="148"/>
      <c r="M161" s="148"/>
      <c r="N161" s="148"/>
      <c r="O161" s="148"/>
    </row>
    <row r="162" spans="1:15" x14ac:dyDescent="0.25">
      <c r="A162" s="148"/>
      <c r="B162" s="148"/>
      <c r="C162" s="148"/>
      <c r="D162" s="148"/>
      <c r="E162" s="148"/>
      <c r="F162" s="149"/>
      <c r="G162" s="148"/>
      <c r="H162" s="148"/>
      <c r="I162" s="148"/>
      <c r="J162" s="148"/>
      <c r="K162" s="148"/>
      <c r="L162" s="148"/>
      <c r="M162" s="148"/>
      <c r="N162" s="148"/>
      <c r="O162" s="148"/>
    </row>
    <row r="163" spans="1:15" x14ac:dyDescent="0.25">
      <c r="A163" s="148"/>
      <c r="B163" s="148"/>
      <c r="C163" s="148"/>
      <c r="D163" s="148"/>
      <c r="E163" s="148"/>
      <c r="F163" s="149"/>
      <c r="G163" s="148"/>
      <c r="H163" s="148"/>
      <c r="I163" s="148"/>
      <c r="J163" s="148"/>
      <c r="K163" s="148"/>
      <c r="L163" s="148"/>
      <c r="M163" s="148"/>
      <c r="N163" s="148"/>
      <c r="O163" s="148"/>
    </row>
    <row r="164" spans="1:15" x14ac:dyDescent="0.25">
      <c r="A164" s="148"/>
      <c r="B164" s="148"/>
      <c r="C164" s="148"/>
      <c r="D164" s="148"/>
      <c r="E164" s="148"/>
      <c r="F164" s="149"/>
      <c r="G164" s="148"/>
      <c r="H164" s="148"/>
      <c r="I164" s="148"/>
      <c r="J164" s="148"/>
      <c r="K164" s="148"/>
      <c r="L164" s="148"/>
      <c r="M164" s="148"/>
      <c r="N164" s="148"/>
      <c r="O164" s="148"/>
    </row>
    <row r="165" spans="1:15" x14ac:dyDescent="0.25">
      <c r="A165" s="148"/>
      <c r="B165" s="148"/>
      <c r="C165" s="148"/>
      <c r="D165" s="148"/>
      <c r="E165" s="148"/>
      <c r="F165" s="149"/>
      <c r="G165" s="148"/>
      <c r="H165" s="148"/>
      <c r="I165" s="148"/>
      <c r="J165" s="148"/>
      <c r="K165" s="148"/>
      <c r="L165" s="148"/>
      <c r="M165" s="148"/>
      <c r="N165" s="148"/>
      <c r="O165" s="148"/>
    </row>
    <row r="166" spans="1:15" x14ac:dyDescent="0.25">
      <c r="A166" s="148"/>
      <c r="B166" s="148"/>
      <c r="C166" s="148"/>
      <c r="D166" s="148"/>
      <c r="E166" s="148"/>
      <c r="F166" s="149"/>
      <c r="G166" s="148"/>
      <c r="H166" s="148"/>
      <c r="I166" s="148"/>
      <c r="J166" s="148"/>
      <c r="K166" s="148"/>
      <c r="L166" s="148"/>
      <c r="M166" s="148"/>
      <c r="N166" s="148"/>
      <c r="O166" s="148"/>
    </row>
    <row r="167" spans="1:15" x14ac:dyDescent="0.25">
      <c r="A167" s="148"/>
      <c r="B167" s="148"/>
      <c r="C167" s="148"/>
      <c r="D167" s="148"/>
      <c r="E167" s="148"/>
      <c r="F167" s="149"/>
      <c r="G167" s="148"/>
      <c r="H167" s="148"/>
      <c r="I167" s="148"/>
      <c r="J167" s="148"/>
      <c r="K167" s="148"/>
      <c r="L167" s="148"/>
      <c r="M167" s="148"/>
      <c r="N167" s="148"/>
      <c r="O167" s="148"/>
    </row>
    <row r="168" spans="1:15" x14ac:dyDescent="0.25">
      <c r="A168" s="148"/>
      <c r="B168" s="148"/>
      <c r="C168" s="148"/>
      <c r="D168" s="148"/>
      <c r="E168" s="148"/>
      <c r="F168" s="149"/>
      <c r="G168" s="148"/>
      <c r="H168" s="148"/>
      <c r="I168" s="148"/>
      <c r="J168" s="148"/>
      <c r="K168" s="148"/>
      <c r="L168" s="148"/>
      <c r="M168" s="148"/>
      <c r="N168" s="148"/>
      <c r="O168" s="148"/>
    </row>
    <row r="169" spans="1:15" x14ac:dyDescent="0.25">
      <c r="A169" s="148"/>
      <c r="B169" s="148"/>
      <c r="C169" s="148"/>
      <c r="D169" s="148"/>
      <c r="E169" s="148"/>
      <c r="F169" s="149"/>
      <c r="G169" s="148"/>
      <c r="H169" s="148"/>
      <c r="I169" s="148"/>
      <c r="J169" s="148"/>
      <c r="K169" s="148"/>
      <c r="L169" s="148"/>
      <c r="M169" s="148"/>
      <c r="N169" s="148"/>
      <c r="O169" s="148"/>
    </row>
    <row r="170" spans="1:15" x14ac:dyDescent="0.25">
      <c r="A170" s="148"/>
      <c r="B170" s="148"/>
      <c r="C170" s="148"/>
      <c r="D170" s="148"/>
      <c r="E170" s="148"/>
      <c r="F170" s="149"/>
      <c r="G170" s="148"/>
      <c r="H170" s="148"/>
      <c r="I170" s="148"/>
      <c r="J170" s="148"/>
      <c r="K170" s="148"/>
      <c r="L170" s="148"/>
      <c r="M170" s="148"/>
      <c r="N170" s="148"/>
      <c r="O170" s="148"/>
    </row>
    <row r="171" spans="1:15" x14ac:dyDescent="0.25">
      <c r="A171" s="148"/>
      <c r="B171" s="148"/>
      <c r="C171" s="148"/>
      <c r="D171" s="148"/>
      <c r="E171" s="148"/>
      <c r="F171" s="149"/>
      <c r="G171" s="148"/>
      <c r="H171" s="148"/>
      <c r="I171" s="148"/>
      <c r="J171" s="148"/>
      <c r="K171" s="148"/>
      <c r="L171" s="148"/>
      <c r="M171" s="148"/>
      <c r="N171" s="148"/>
      <c r="O171" s="148"/>
    </row>
    <row r="172" spans="1:15" x14ac:dyDescent="0.25">
      <c r="A172" s="148"/>
      <c r="B172" s="148"/>
      <c r="C172" s="148"/>
      <c r="D172" s="148"/>
      <c r="E172" s="148"/>
      <c r="F172" s="149"/>
      <c r="G172" s="148"/>
      <c r="H172" s="148"/>
      <c r="I172" s="148"/>
      <c r="J172" s="148"/>
      <c r="K172" s="148"/>
      <c r="L172" s="148"/>
      <c r="M172" s="148"/>
      <c r="N172" s="148"/>
      <c r="O172" s="148"/>
    </row>
    <row r="173" spans="1:15" x14ac:dyDescent="0.25">
      <c r="A173" s="148"/>
      <c r="B173" s="148"/>
      <c r="C173" s="148"/>
      <c r="D173" s="148"/>
      <c r="E173" s="148"/>
      <c r="F173" s="149"/>
      <c r="G173" s="148"/>
      <c r="H173" s="148"/>
      <c r="I173" s="148"/>
      <c r="J173" s="148"/>
      <c r="K173" s="148"/>
      <c r="L173" s="148"/>
      <c r="M173" s="148"/>
      <c r="N173" s="148"/>
      <c r="O173" s="148"/>
    </row>
    <row r="174" spans="1:15" x14ac:dyDescent="0.25">
      <c r="A174" s="148"/>
      <c r="B174" s="148"/>
      <c r="C174" s="148"/>
      <c r="D174" s="148"/>
      <c r="E174" s="148"/>
      <c r="F174" s="149"/>
      <c r="G174" s="148"/>
      <c r="H174" s="148"/>
      <c r="I174" s="148"/>
      <c r="J174" s="148"/>
      <c r="K174" s="148"/>
      <c r="L174" s="148"/>
      <c r="M174" s="148"/>
      <c r="N174" s="148"/>
      <c r="O174" s="148"/>
    </row>
    <row r="175" spans="1:15" x14ac:dyDescent="0.25">
      <c r="A175" s="148"/>
      <c r="B175" s="148"/>
      <c r="C175" s="148"/>
      <c r="D175" s="148"/>
      <c r="E175" s="148"/>
      <c r="F175" s="149"/>
      <c r="G175" s="148"/>
      <c r="H175" s="148"/>
      <c r="I175" s="148"/>
      <c r="J175" s="148"/>
      <c r="K175" s="148"/>
      <c r="L175" s="148"/>
      <c r="M175" s="148"/>
      <c r="N175" s="148"/>
      <c r="O175" s="148"/>
    </row>
    <row r="176" spans="1:15" x14ac:dyDescent="0.25">
      <c r="A176" s="148"/>
      <c r="B176" s="148"/>
      <c r="C176" s="148"/>
      <c r="D176" s="148"/>
      <c r="E176" s="148"/>
      <c r="F176" s="149"/>
      <c r="G176" s="148"/>
      <c r="H176" s="148"/>
      <c r="I176" s="148"/>
      <c r="J176" s="148"/>
      <c r="K176" s="148"/>
      <c r="L176" s="148"/>
      <c r="M176" s="148"/>
      <c r="N176" s="148"/>
      <c r="O176" s="148"/>
    </row>
    <row r="177" spans="1:15" x14ac:dyDescent="0.25">
      <c r="A177" s="148"/>
      <c r="B177" s="148"/>
      <c r="C177" s="148"/>
      <c r="D177" s="148"/>
      <c r="E177" s="148"/>
      <c r="F177" s="149"/>
      <c r="G177" s="148"/>
      <c r="H177" s="148"/>
      <c r="I177" s="148"/>
      <c r="J177" s="148"/>
      <c r="K177" s="148"/>
      <c r="L177" s="148"/>
      <c r="M177" s="148"/>
      <c r="N177" s="148"/>
      <c r="O177" s="148"/>
    </row>
    <row r="178" spans="1:15" x14ac:dyDescent="0.25">
      <c r="A178" s="148"/>
      <c r="B178" s="148"/>
      <c r="C178" s="148"/>
      <c r="D178" s="148"/>
      <c r="E178" s="148"/>
      <c r="F178" s="149"/>
      <c r="G178" s="148"/>
      <c r="H178" s="148"/>
      <c r="I178" s="148"/>
      <c r="J178" s="148"/>
      <c r="K178" s="148"/>
      <c r="L178" s="148"/>
      <c r="M178" s="148"/>
      <c r="N178" s="148"/>
      <c r="O178" s="148"/>
    </row>
    <row r="179" spans="1:15" x14ac:dyDescent="0.25">
      <c r="A179" s="148"/>
      <c r="B179" s="148"/>
      <c r="C179" s="148"/>
      <c r="D179" s="148"/>
      <c r="E179" s="148"/>
      <c r="F179" s="149"/>
      <c r="G179" s="148"/>
      <c r="H179" s="148"/>
      <c r="I179" s="148"/>
      <c r="J179" s="148"/>
      <c r="K179" s="148"/>
      <c r="L179" s="148"/>
      <c r="M179" s="148"/>
      <c r="N179" s="148"/>
      <c r="O179" s="148"/>
    </row>
    <row r="180" spans="1:15" x14ac:dyDescent="0.25">
      <c r="A180" s="148"/>
      <c r="B180" s="148"/>
      <c r="C180" s="148"/>
      <c r="D180" s="148"/>
      <c r="E180" s="148"/>
      <c r="F180" s="149"/>
      <c r="G180" s="148"/>
      <c r="H180" s="148"/>
      <c r="I180" s="148"/>
      <c r="J180" s="148"/>
      <c r="K180" s="148"/>
      <c r="L180" s="148"/>
      <c r="M180" s="148"/>
      <c r="N180" s="148"/>
      <c r="O180" s="148"/>
    </row>
  </sheetData>
  <mergeCells count="97">
    <mergeCell ref="A106:O106"/>
    <mergeCell ref="A107:D113"/>
    <mergeCell ref="O107:O113"/>
    <mergeCell ref="F108:N108"/>
    <mergeCell ref="B118:F118"/>
    <mergeCell ref="C120:E120"/>
    <mergeCell ref="A98:O98"/>
    <mergeCell ref="A99:A105"/>
    <mergeCell ref="B99:B105"/>
    <mergeCell ref="C99:C105"/>
    <mergeCell ref="D99:D105"/>
    <mergeCell ref="O99:O105"/>
    <mergeCell ref="F100:N100"/>
    <mergeCell ref="A90:O90"/>
    <mergeCell ref="A91:A97"/>
    <mergeCell ref="B91:B97"/>
    <mergeCell ref="C91:C97"/>
    <mergeCell ref="D91:D97"/>
    <mergeCell ref="O91:O97"/>
    <mergeCell ref="F92:N92"/>
    <mergeCell ref="A82:N82"/>
    <mergeCell ref="A83:A89"/>
    <mergeCell ref="B83:B89"/>
    <mergeCell ref="C83:C89"/>
    <mergeCell ref="D83:D89"/>
    <mergeCell ref="O83:O89"/>
    <mergeCell ref="F84:N84"/>
    <mergeCell ref="A74:O74"/>
    <mergeCell ref="A75:A81"/>
    <mergeCell ref="B75:B81"/>
    <mergeCell ref="C75:C81"/>
    <mergeCell ref="D75:D81"/>
    <mergeCell ref="O75:O81"/>
    <mergeCell ref="F76:N76"/>
    <mergeCell ref="A66:O66"/>
    <mergeCell ref="A67:A73"/>
    <mergeCell ref="B67:B73"/>
    <mergeCell ref="C67:C73"/>
    <mergeCell ref="D67:D73"/>
    <mergeCell ref="O67:O73"/>
    <mergeCell ref="F68:N68"/>
    <mergeCell ref="S56:T56"/>
    <mergeCell ref="A58:O58"/>
    <mergeCell ref="A59:A65"/>
    <mergeCell ref="B59:B65"/>
    <mergeCell ref="C59:C65"/>
    <mergeCell ref="D59:D65"/>
    <mergeCell ref="O59:O65"/>
    <mergeCell ref="F60:N60"/>
    <mergeCell ref="A50:O50"/>
    <mergeCell ref="A51:A57"/>
    <mergeCell ref="B51:B57"/>
    <mergeCell ref="C51:C57"/>
    <mergeCell ref="D51:D57"/>
    <mergeCell ref="O51:O57"/>
    <mergeCell ref="F52:N52"/>
    <mergeCell ref="A42:O42"/>
    <mergeCell ref="A43:A49"/>
    <mergeCell ref="B43:B49"/>
    <mergeCell ref="C43:C49"/>
    <mergeCell ref="D43:D49"/>
    <mergeCell ref="O43:O49"/>
    <mergeCell ref="F44:N44"/>
    <mergeCell ref="F28:N28"/>
    <mergeCell ref="A34:O34"/>
    <mergeCell ref="A35:A41"/>
    <mergeCell ref="B35:B41"/>
    <mergeCell ref="C35:C41"/>
    <mergeCell ref="D35:D41"/>
    <mergeCell ref="O35:O41"/>
    <mergeCell ref="F36:N36"/>
    <mergeCell ref="A19:A25"/>
    <mergeCell ref="B19:D25"/>
    <mergeCell ref="O19:O25"/>
    <mergeCell ref="F20:N20"/>
    <mergeCell ref="A26:O26"/>
    <mergeCell ref="A27:A33"/>
    <mergeCell ref="B27:B33"/>
    <mergeCell ref="C27:C33"/>
    <mergeCell ref="D27:D33"/>
    <mergeCell ref="O27:O33"/>
    <mergeCell ref="K13:L14"/>
    <mergeCell ref="M13:N14"/>
    <mergeCell ref="O13:O15"/>
    <mergeCell ref="A16:O16"/>
    <mergeCell ref="A17:O17"/>
    <mergeCell ref="A18:O18"/>
    <mergeCell ref="B3:N3"/>
    <mergeCell ref="F5:H5"/>
    <mergeCell ref="F6:H6"/>
    <mergeCell ref="A13:A15"/>
    <mergeCell ref="B13:B15"/>
    <mergeCell ref="C13:D14"/>
    <mergeCell ref="E13:E15"/>
    <mergeCell ref="F13:F15"/>
    <mergeCell ref="G13:H14"/>
    <mergeCell ref="I13:J14"/>
  </mergeCells>
  <pageMargins left="0.11811023622047245" right="0.11811023622047245" top="0.35433070866141736" bottom="0.15748031496062992" header="0" footer="0"/>
  <pageSetup paperSize="9" scale="70" orientation="landscape" r:id="rId1"/>
  <rowBreaks count="5" manualBreakCount="5">
    <brk id="26" max="14" man="1"/>
    <brk id="42" max="14" man="1"/>
    <brk id="58" max="14" man="1"/>
    <brk id="74" max="14" man="1"/>
    <brk id="9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30.09.2018 Отчет </vt:lpstr>
      <vt:lpstr>'на 30.09.2018 Отчет '!Заголовки_для_печати</vt:lpstr>
      <vt:lpstr>'на 30.09.2018 Отчет 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dcterms:created xsi:type="dcterms:W3CDTF">2018-10-26T06:56:38Z</dcterms:created>
  <dcterms:modified xsi:type="dcterms:W3CDTF">2018-10-26T06:57:43Z</dcterms:modified>
</cp:coreProperties>
</file>