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555" windowHeight="12750" firstSheet="1" activeTab="1"/>
  </bookViews>
  <sheets>
    <sheet name="деньги" sheetId="3" state="hidden" r:id="rId1"/>
    <sheet name="на 01.07.2019" sheetId="1" r:id="rId2"/>
  </sheets>
  <definedNames>
    <definedName name="_xlnm.Print_Titles" localSheetId="1">'на 01.07.2019'!$13:$15</definedName>
    <definedName name="_xlnm.Print_Area" localSheetId="1">'на 01.07.2019'!$A$1:$O$118</definedName>
  </definedNames>
  <calcPr calcId="145621"/>
</workbook>
</file>

<file path=xl/calcChain.xml><?xml version="1.0" encoding="utf-8"?>
<calcChain xmlns="http://schemas.openxmlformats.org/spreadsheetml/2006/main">
  <c r="N107" i="1" l="1"/>
  <c r="M107" i="1"/>
  <c r="L107" i="1"/>
  <c r="K107" i="1"/>
  <c r="K102" i="1" s="1"/>
  <c r="N105" i="1"/>
  <c r="M105" i="1"/>
  <c r="L105" i="1"/>
  <c r="K105" i="1"/>
  <c r="N102" i="1"/>
  <c r="L102" i="1"/>
  <c r="I44" i="1"/>
  <c r="M102" i="1" l="1"/>
  <c r="H89" i="1"/>
  <c r="H84" i="1" s="1"/>
  <c r="G108" i="1"/>
  <c r="G104" i="1"/>
  <c r="G105" i="1"/>
  <c r="G106" i="1"/>
  <c r="G107" i="1"/>
  <c r="F108" i="1"/>
  <c r="F104" i="1"/>
  <c r="F105" i="1"/>
  <c r="J105" i="1" s="1"/>
  <c r="F106" i="1"/>
  <c r="F107" i="1"/>
  <c r="E25" i="3"/>
  <c r="F25" i="3"/>
  <c r="I25" i="3"/>
  <c r="F60" i="1"/>
  <c r="H107" i="1" l="1"/>
  <c r="M68" i="1" l="1"/>
  <c r="N79" i="1"/>
  <c r="N81" i="1"/>
  <c r="M76" i="1"/>
  <c r="M84" i="1"/>
  <c r="G60" i="1"/>
  <c r="A25" i="3"/>
  <c r="B25" i="3"/>
  <c r="C25" i="3"/>
  <c r="D25" i="3"/>
  <c r="G25" i="3"/>
  <c r="H25" i="3"/>
  <c r="J25" i="3"/>
  <c r="M25" i="3" l="1"/>
  <c r="N89" i="1"/>
  <c r="K94" i="1" l="1"/>
  <c r="I94" i="1"/>
  <c r="L89" i="1" l="1"/>
  <c r="G84" i="1"/>
  <c r="K84" i="1"/>
  <c r="C48" i="3"/>
  <c r="F66" i="3"/>
  <c r="G66" i="3"/>
  <c r="H66" i="3"/>
  <c r="I66" i="3"/>
  <c r="E66" i="3"/>
  <c r="D66" i="3"/>
  <c r="C66" i="3"/>
  <c r="M66" i="3" l="1"/>
  <c r="M49" i="1"/>
  <c r="M44" i="1" s="1"/>
  <c r="J89" i="1"/>
  <c r="H57" i="1"/>
  <c r="H52" i="1" s="1"/>
  <c r="E39" i="3"/>
  <c r="F39" i="3"/>
  <c r="G39" i="3"/>
  <c r="H39" i="3"/>
  <c r="I39" i="3"/>
  <c r="D39" i="3"/>
  <c r="H49" i="1"/>
  <c r="H65" i="1"/>
  <c r="F84" i="1"/>
  <c r="F68" i="1"/>
  <c r="F76" i="1"/>
  <c r="N76" i="1" s="1"/>
  <c r="J84" i="1" l="1"/>
  <c r="N84" i="1"/>
  <c r="I60" i="1"/>
  <c r="N57" i="1"/>
  <c r="M52" i="1"/>
  <c r="N52" i="1" s="1"/>
  <c r="K52" i="1"/>
  <c r="L52" i="1" s="1"/>
  <c r="L57" i="1"/>
  <c r="H105" i="1"/>
  <c r="J65" i="1"/>
  <c r="K44" i="1"/>
  <c r="J57" i="1"/>
  <c r="L84" i="1"/>
  <c r="K39" i="3"/>
  <c r="F44" i="1"/>
  <c r="K60" i="1" l="1"/>
  <c r="L65" i="1"/>
  <c r="L44" i="1"/>
  <c r="M20" i="1"/>
  <c r="M28" i="1"/>
  <c r="M36" i="1"/>
  <c r="L49" i="1"/>
  <c r="J47" i="1"/>
  <c r="H47" i="1"/>
  <c r="G68" i="1"/>
  <c r="H60" i="1"/>
  <c r="G52" i="1"/>
  <c r="J52" i="1"/>
  <c r="J49" i="1"/>
  <c r="G44" i="1"/>
  <c r="G36" i="1"/>
  <c r="H36" i="1"/>
  <c r="I36" i="1"/>
  <c r="I102" i="1" s="1"/>
  <c r="J36" i="1"/>
  <c r="K36" i="1"/>
  <c r="L36" i="1"/>
  <c r="N36" i="1"/>
  <c r="F36" i="1"/>
  <c r="G28" i="1"/>
  <c r="H28" i="1"/>
  <c r="I28" i="1"/>
  <c r="J28" i="1"/>
  <c r="K28" i="1"/>
  <c r="L28" i="1"/>
  <c r="N28" i="1"/>
  <c r="F28" i="1"/>
  <c r="G20" i="1"/>
  <c r="H20" i="1"/>
  <c r="I20" i="1"/>
  <c r="J20" i="1"/>
  <c r="K20" i="1"/>
  <c r="L20" i="1"/>
  <c r="N20" i="1"/>
  <c r="F20" i="1"/>
  <c r="C35" i="3"/>
  <c r="C36" i="3" s="1"/>
  <c r="C37" i="3" s="1"/>
  <c r="F32" i="3"/>
  <c r="D96" i="3"/>
  <c r="E96" i="3"/>
  <c r="C92" i="3"/>
  <c r="C96" i="3" s="1"/>
  <c r="F96" i="3" s="1"/>
  <c r="I107" i="1" l="1"/>
  <c r="J107" i="1" s="1"/>
  <c r="G102" i="1"/>
  <c r="F102" i="1"/>
  <c r="H102" i="1" s="1"/>
  <c r="M60" i="1"/>
  <c r="N65" i="1"/>
  <c r="J60" i="1"/>
  <c r="J44" i="1"/>
  <c r="H44" i="1"/>
  <c r="N44" i="1"/>
  <c r="L47" i="1"/>
  <c r="J102" i="1" l="1"/>
</calcChain>
</file>

<file path=xl/sharedStrings.xml><?xml version="1.0" encoding="utf-8"?>
<sst xmlns="http://schemas.openxmlformats.org/spreadsheetml/2006/main" count="183" uniqueCount="91">
  <si>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</si>
  <si>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</si>
  <si>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</si>
  <si>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</si>
  <si>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</si>
  <si>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</si>
  <si>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</si>
  <si>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</si>
  <si>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</si>
  <si>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</si>
  <si>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</si>
  <si>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</si>
  <si>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</si>
  <si>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</si>
  <si>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</si>
  <si>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</si>
  <si>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</si>
  <si>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</si>
  <si>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</si>
  <si>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  (Ф.И.О.)                                                      (подпись)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</si>
  <si>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</si>
  <si>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</si>
  <si>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</si>
  <si>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</si>
  <si>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</si>
  <si>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</si>
  <si>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</si>
  <si>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</si>
  <si>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</si>
  <si>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</si>
  <si>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</si>
  <si>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</si>
  <si>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начальник службы ГО и ЧС</t>
  </si>
  <si>
    <t xml:space="preserve">                                       (должность)                                      (подпись)             (Ф.И.О.)        (номер телефона)</t>
  </si>
  <si>
    <t xml:space="preserve">                        Д.И. Ковпака     51-033</t>
  </si>
  <si>
    <t>1.1</t>
  </si>
  <si>
    <t xml:space="preserve">составление формы   </t>
  </si>
  <si>
    <t>Объемы финансирования всего на 2018 год, тыс. руб.</t>
  </si>
  <si>
    <t>Финансирование не требуется.</t>
  </si>
  <si>
    <t xml:space="preserve"> Сентябрь - октябрь</t>
  </si>
  <si>
    <t xml:space="preserve"> апрель-декабрь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</si>
  <si>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</si>
  <si>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</si>
  <si>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</si>
  <si>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</si>
  <si>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</si>
  <si>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Проведение се-минаров, круг-лых столов для представителей общественных организаций, специалистов, занимающихся профилактикой правонарушений (показатель 1.1;1.3)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</si>
  <si>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</si>
  <si>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</si>
  <si>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</si>
  <si>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</si>
  <si>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</si>
  <si>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 xml:space="preserve"> Обеспечение  функционирова-ния систем ви-деонаблюдения, (оплата счетов за потребляемую электроэнергию видеокамерами АПК «Безопас-ный город» на территории по-селения
(показатель 1.2)
 </t>
  </si>
  <si>
    <t>1.7.</t>
  </si>
  <si>
    <t>1.8</t>
  </si>
  <si>
    <t>1.8.</t>
  </si>
  <si>
    <t>1.9</t>
  </si>
  <si>
    <t>Техническое об-служивание АПК «Безопасный го-род» на террито-рии поселения (показатель 1.2)</t>
  </si>
  <si>
    <t>1.3</t>
  </si>
  <si>
    <t>1.4</t>
  </si>
  <si>
    <t>1.5</t>
  </si>
  <si>
    <t>1.6</t>
  </si>
  <si>
    <t>1.7</t>
  </si>
  <si>
    <t>Исполнено на 01.04.2019</t>
  </si>
  <si>
    <t>Исполнено на 01.07.2019</t>
  </si>
  <si>
    <t>Исполнено на  01.10.2019</t>
  </si>
  <si>
    <t xml:space="preserve">Исполнено на 31.12. 2019 год 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</si>
  <si>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17 человек. В родительском патрулировании  за отчётный период приняло участие 11 человек.</t>
  </si>
  <si>
    <t xml:space="preserve">Привлечение населения город-ского поселения Новоаганск раз-личных возрастных и социальных групп к участию в деятель-ности обще-ственных форми-рований в сфере охраны обще-ственного порядка:
народных дружин;
родительских патрулей и т.д. (показатель 1.1;1.3)
</t>
  </si>
  <si>
    <t>Проведение ме-роприятий про-филактической направленности (рейды, патрули-рование и др.) с участием обще-ственных форми-рований в сфере охраны обще-ственного порядка (показатель 1.1;1.3)</t>
  </si>
  <si>
    <t xml:space="preserve">Совместно с образовательными учреждениями в  за первый квартал  2019 года проведен  1 круглый стол. </t>
  </si>
  <si>
    <t>Создание условий деятельности народных дружин (показатель 1.1;1.3)</t>
  </si>
  <si>
    <t xml:space="preserve">Оплата мероприятия   в рамках муниципального контракта 0018/В-2019 от 04.02.19 с АО "ЮТЭК-НВр"  за потребляемую электроэнергию видеокамерами  АПК "Безопасный город".  </t>
  </si>
  <si>
    <t>Мероприятия запланированны на 3-4 квартал 2019 года.</t>
  </si>
  <si>
    <t xml:space="preserve"> Обеспечение функционирования и развития систем видеонаблюдения с целью повышения безопасности до-рожного движения, информиро-вания населения
(показатель 1.2)
</t>
  </si>
  <si>
    <t xml:space="preserve"> Обеспечение функционирова-ния и развития систем видеонаблюдения в сфере общественно-го порядка
(показатель 1.2)
</t>
  </si>
  <si>
    <t>Кредиторская задолженность на сумму 38000 руб МК №0090 от 26.03.18 с ИП "Парилов А.А.. Оплата мероприятия   в рамках муниципальному контракта №1555 от 19.12.18 с ООО "СкИВ.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</si>
  <si>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</si>
  <si>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</si>
  <si>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</si>
  <si>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</si>
  <si>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</si>
  <si>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</si>
  <si>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</si>
  <si>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(в редакции  04.06.2019 _№231)</t>
  </si>
  <si>
    <t>средства запланированы на покупку сервера для развития аппаратно программного комплекса "Безопасный город" освоение в 3 квартале</t>
  </si>
  <si>
    <t>выплаты по результатам дежурств за счет средств по софинансированию ХМАО</t>
  </si>
  <si>
    <t>Проведены выплаты  членам Народной дружины по итогам дежурств  за 1-2 квартал   2019 года.</t>
  </si>
  <si>
    <t>в соответствии с выставленными счетами</t>
  </si>
  <si>
    <t>в связи с планируемой закупкой отличительной символики</t>
  </si>
  <si>
    <r>
      <t xml:space="preserve">         на 01 июля </t>
    </r>
    <r>
      <rPr>
        <b/>
        <u/>
        <sz val="12"/>
        <color indexed="8"/>
        <rFont val="Times New Roman"/>
        <family val="1"/>
        <charset val="204"/>
      </rPr>
      <t xml:space="preserve"> 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</si>
</sst>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#,##0.000"/>
    <numFmt numFmtId="166" formatCode="#,##0.00;[Red]\-#,##0.00;0.00"/>
    <numFmt numFmtId="167" formatCode="#,##0.00_ ;[Red]\-#,##0.00\ "/>
    <numFmt numFmtId="168" formatCode="0.00000"/>
    <numFmt numFmtId="169" formatCode="#,##0.00000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43" fontId="5" fillId="0" borderId="0" applyFont="0" applyFill="0" applyBorder="0" applyAlignment="0" applyProtection="0"/>
    <xf numFmtId="0" fontId="20" fillId="0" borderId="0"/>
  </cellStyleXfs>
  <cellXfs count="1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4" fillId="0" borderId="0" xfId="0" applyFont="1" applyAlignment="1"/>
    <xf numFmtId="0" fontId="14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>
      <alignment horizontal="center" wrapText="1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top" wrapText="1"/>
    </xf>
    <xf numFmtId="165" fontId="16" fillId="0" borderId="1" xfId="0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4" fontId="9" fillId="0" borderId="0" xfId="0" applyNumberFormat="1" applyFont="1" applyFill="1"/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6" fontId="21" fillId="0" borderId="17" xfId="3" applyNumberFormat="1" applyFont="1" applyFill="1" applyBorder="1" applyAlignment="1" applyProtection="1">
      <alignment vertical="center"/>
      <protection hidden="1"/>
    </xf>
    <xf numFmtId="167" fontId="21" fillId="0" borderId="16" xfId="3" applyNumberFormat="1" applyFont="1" applyFill="1" applyBorder="1" applyAlignment="1" applyProtection="1">
      <alignment vertical="center"/>
      <protection hidden="1"/>
    </xf>
    <xf numFmtId="167" fontId="0" fillId="0" borderId="0" xfId="0" applyNumberFormat="1"/>
    <xf numFmtId="166" fontId="22" fillId="0" borderId="17" xfId="3" applyNumberFormat="1" applyFont="1" applyFill="1" applyBorder="1" applyAlignment="1" applyProtection="1">
      <alignment vertical="center"/>
      <protection hidden="1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/>
    </xf>
    <xf numFmtId="168" fontId="0" fillId="0" borderId="0" xfId="0" applyNumberFormat="1" applyFill="1"/>
    <xf numFmtId="16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15" fillId="0" borderId="1" xfId="0" applyNumberFormat="1" applyFont="1" applyBorder="1" applyAlignment="1">
      <alignment horizontal="center" wrapText="1"/>
    </xf>
    <xf numFmtId="16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4" fontId="16" fillId="0" borderId="3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F6" sqref="F6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</cols>
  <sheetData>
    <row r="1" spans="1:10" s="10" customFormat="1" x14ac:dyDescent="0.25">
      <c r="A1" s="10" t="s">
        <v>47</v>
      </c>
      <c r="B1" s="10" t="s">
        <v>44</v>
      </c>
      <c r="C1" s="10" t="s">
        <v>58</v>
      </c>
      <c r="D1" s="10" t="s">
        <v>59</v>
      </c>
      <c r="E1" s="10" t="s">
        <v>60</v>
      </c>
      <c r="F1" s="10" t="s">
        <v>61</v>
      </c>
      <c r="G1" s="10" t="s">
        <v>62</v>
      </c>
      <c r="H1" s="10" t="s">
        <v>54</v>
      </c>
      <c r="I1" s="10" t="s">
        <v>56</v>
      </c>
      <c r="J1" s="10" t="s">
        <v>41</v>
      </c>
    </row>
    <row r="2" spans="1:10" s="13" customFormat="1" x14ac:dyDescent="0.25">
      <c r="E2" s="13">
        <v>3549</v>
      </c>
      <c r="F2" s="13">
        <v>3624.52</v>
      </c>
      <c r="I2" s="13">
        <v>38000</v>
      </c>
    </row>
    <row r="3" spans="1:10" s="13" customFormat="1" x14ac:dyDescent="0.25">
      <c r="E3" s="13">
        <v>18879</v>
      </c>
      <c r="F3" s="13">
        <v>5794.93</v>
      </c>
      <c r="I3" s="13">
        <v>43837</v>
      </c>
    </row>
    <row r="4" spans="1:10" s="13" customFormat="1" x14ac:dyDescent="0.25">
      <c r="E4" s="13">
        <v>1392</v>
      </c>
      <c r="F4" s="13">
        <v>2721.47</v>
      </c>
      <c r="I4" s="13">
        <v>43833</v>
      </c>
    </row>
    <row r="5" spans="1:10" s="13" customFormat="1" x14ac:dyDescent="0.25">
      <c r="E5" s="13">
        <v>1740</v>
      </c>
      <c r="F5" s="13">
        <v>4259.04</v>
      </c>
    </row>
    <row r="6" spans="1:10" s="13" customFormat="1" x14ac:dyDescent="0.25">
      <c r="E6" s="13">
        <v>1740</v>
      </c>
    </row>
    <row r="7" spans="1:10" s="13" customFormat="1" x14ac:dyDescent="0.25">
      <c r="E7" s="13">
        <v>1573</v>
      </c>
    </row>
    <row r="8" spans="1:10" s="13" customFormat="1" x14ac:dyDescent="0.25">
      <c r="E8" s="13">
        <v>8091</v>
      </c>
    </row>
    <row r="9" spans="1:10" s="13" customFormat="1" x14ac:dyDescent="0.25">
      <c r="E9" s="13">
        <v>696</v>
      </c>
    </row>
    <row r="10" spans="1:10" s="13" customFormat="1" x14ac:dyDescent="0.25">
      <c r="E10" s="13">
        <v>1044</v>
      </c>
    </row>
    <row r="11" spans="1:10" s="13" customFormat="1" x14ac:dyDescent="0.25">
      <c r="E11" s="13">
        <v>696</v>
      </c>
    </row>
    <row r="12" spans="1:10" s="13" customFormat="1" x14ac:dyDescent="0.25"/>
    <row r="13" spans="1:10" s="13" customFormat="1" x14ac:dyDescent="0.25"/>
    <row r="14" spans="1:10" s="13" customFormat="1" x14ac:dyDescent="0.25"/>
    <row r="15" spans="1:10" s="13" customFormat="1" x14ac:dyDescent="0.25"/>
    <row r="16" spans="1:10" s="13" customFormat="1" x14ac:dyDescent="0.25"/>
    <row r="17" spans="1:17" s="13" customFormat="1" x14ac:dyDescent="0.25"/>
    <row r="18" spans="1:17" s="13" customFormat="1" x14ac:dyDescent="0.25"/>
    <row r="19" spans="1:17" s="13" customFormat="1" x14ac:dyDescent="0.25"/>
    <row r="20" spans="1:17" s="13" customFormat="1" x14ac:dyDescent="0.25"/>
    <row r="21" spans="1:17" s="13" customFormat="1" x14ac:dyDescent="0.25"/>
    <row r="22" spans="1:17" s="13" customFormat="1" x14ac:dyDescent="0.25"/>
    <row r="23" spans="1:17" s="13" customFormat="1" x14ac:dyDescent="0.25"/>
    <row r="24" spans="1:17" s="13" customFormat="1" x14ac:dyDescent="0.25"/>
    <row r="25" spans="1:17" s="13" customFormat="1" x14ac:dyDescent="0.25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0</v>
      </c>
      <c r="E25" s="13">
        <f>SUM(E2:E12)</f>
        <v>39400</v>
      </c>
      <c r="F25" s="13">
        <f>SUM(F2:F12)</f>
        <v>16399.96</v>
      </c>
      <c r="G25" s="13">
        <f>SUM(G3:G12)</f>
        <v>0</v>
      </c>
      <c r="H25" s="13">
        <f>SUM(H3:H12)</f>
        <v>0</v>
      </c>
      <c r="I25" s="13">
        <f>SUM(I2:I12)</f>
        <v>125670</v>
      </c>
      <c r="J25" s="13">
        <f>SUM(J3:J12)</f>
        <v>0</v>
      </c>
      <c r="M25" s="80">
        <f>SUM(A25:J25)</f>
        <v>181469.96</v>
      </c>
    </row>
    <row r="26" spans="1:17" s="13" customFormat="1" x14ac:dyDescent="0.25"/>
    <row r="27" spans="1:17" s="13" customFormat="1" x14ac:dyDescent="0.25"/>
    <row r="28" spans="1:17" s="13" customFormat="1" x14ac:dyDescent="0.25"/>
    <row r="29" spans="1:17" s="13" customFormat="1" x14ac:dyDescent="0.25">
      <c r="C29" s="13">
        <v>24.707999999999998</v>
      </c>
      <c r="F29" s="13">
        <v>76.44</v>
      </c>
    </row>
    <row r="30" spans="1:17" s="13" customFormat="1" x14ac:dyDescent="0.25">
      <c r="C30" s="13">
        <v>3.6920000000000002</v>
      </c>
      <c r="F30" s="13">
        <v>32.76</v>
      </c>
    </row>
    <row r="31" spans="1:17" s="12" customFormat="1" x14ac:dyDescent="0.25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12" customFormat="1" x14ac:dyDescent="0.25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 x14ac:dyDescent="0.25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C39" s="13"/>
      <c r="D39" s="13">
        <f>SUM(D40:D45)</f>
        <v>41000</v>
      </c>
      <c r="E39" s="13">
        <f t="shared" ref="E39:I39" si="0">SUM(E40:E45)</f>
        <v>14552.439999999999</v>
      </c>
      <c r="F39" s="13">
        <f t="shared" si="0"/>
        <v>0</v>
      </c>
      <c r="G39" s="13">
        <f t="shared" si="0"/>
        <v>0</v>
      </c>
      <c r="H39" s="13">
        <f t="shared" si="0"/>
        <v>29510</v>
      </c>
      <c r="I39" s="13">
        <f t="shared" si="0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 x14ac:dyDescent="0.25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 x14ac:dyDescent="0.3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75">
        <v>1313</v>
      </c>
      <c r="D49" s="77">
        <v>1522</v>
      </c>
      <c r="E49" s="77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74">
        <v>7395</v>
      </c>
      <c r="D50" s="77">
        <v>1086</v>
      </c>
      <c r="E50" s="77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74">
        <v>696</v>
      </c>
      <c r="D51" s="77">
        <v>696</v>
      </c>
      <c r="E51" s="77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x14ac:dyDescent="0.25">
      <c r="C52" s="74">
        <v>696</v>
      </c>
      <c r="D52" s="77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x14ac:dyDescent="0.25">
      <c r="C53" s="74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x14ac:dyDescent="0.25">
      <c r="C54" s="74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x14ac:dyDescent="0.25">
      <c r="C55" s="74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x14ac:dyDescent="0.25">
      <c r="C56" s="74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 x14ac:dyDescent="0.25">
      <c r="C57" s="74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 x14ac:dyDescent="0.25">
      <c r="C58" s="74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x14ac:dyDescent="0.25">
      <c r="C59" s="74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x14ac:dyDescent="0.25">
      <c r="C60" s="74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 x14ac:dyDescent="0.25">
      <c r="C61" s="74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 x14ac:dyDescent="0.25">
      <c r="C62" s="74">
        <v>4524</v>
      </c>
    </row>
    <row r="64" spans="3:17" x14ac:dyDescent="0.25">
      <c r="C64" s="74">
        <v>7125</v>
      </c>
    </row>
    <row r="66" spans="3:13" x14ac:dyDescent="0.25">
      <c r="C66" s="76">
        <f>SUM(C49:C64)</f>
        <v>69046</v>
      </c>
      <c r="D66" s="76">
        <f>SUM(D49:D64)</f>
        <v>4000</v>
      </c>
      <c r="E66" s="76">
        <f>SUM(E49:E64)</f>
        <v>7148.78</v>
      </c>
      <c r="F66" s="76">
        <f t="shared" ref="F66:I66" si="1">SUM(F49:F64)</f>
        <v>0</v>
      </c>
      <c r="G66" s="76">
        <f t="shared" si="1"/>
        <v>0</v>
      </c>
      <c r="H66" s="76">
        <f t="shared" si="1"/>
        <v>110510</v>
      </c>
      <c r="I66" s="76">
        <f t="shared" si="1"/>
        <v>76000</v>
      </c>
      <c r="M66" s="76">
        <f>SUM(C66:L66)</f>
        <v>266704.78000000003</v>
      </c>
    </row>
    <row r="86" spans="3:6" x14ac:dyDescent="0.25">
      <c r="C86" s="11">
        <v>3493</v>
      </c>
      <c r="D86" s="11">
        <v>23750</v>
      </c>
      <c r="E86" s="11">
        <v>62500</v>
      </c>
    </row>
    <row r="87" spans="3:6" x14ac:dyDescent="0.25">
      <c r="C87" s="11">
        <v>15197.17</v>
      </c>
      <c r="D87" s="11">
        <v>16704</v>
      </c>
      <c r="E87" s="11">
        <v>15625</v>
      </c>
    </row>
    <row r="88" spans="3:6" x14ac:dyDescent="0.25">
      <c r="C88" s="11">
        <v>5077.24</v>
      </c>
      <c r="D88" s="11">
        <v>4810</v>
      </c>
      <c r="E88" s="11">
        <v>35.31</v>
      </c>
    </row>
    <row r="89" spans="3:6" x14ac:dyDescent="0.25">
      <c r="C89" s="11">
        <v>3102.59</v>
      </c>
      <c r="D89" s="11">
        <v>31494</v>
      </c>
      <c r="E89" s="11"/>
    </row>
    <row r="90" spans="3:6" x14ac:dyDescent="0.25">
      <c r="C90" s="11">
        <v>54547</v>
      </c>
      <c r="D90" s="11">
        <v>696</v>
      </c>
      <c r="E90" s="11"/>
    </row>
    <row r="91" spans="3:6" x14ac:dyDescent="0.25">
      <c r="C91" s="11">
        <v>8153</v>
      </c>
      <c r="D91" s="11">
        <v>11401</v>
      </c>
      <c r="E91" s="11"/>
    </row>
    <row r="92" spans="3:6" x14ac:dyDescent="0.25">
      <c r="C92" s="11">
        <f>SUM(C86:C91)</f>
        <v>89570</v>
      </c>
      <c r="D92" s="11">
        <v>66903</v>
      </c>
      <c r="E92" s="11"/>
    </row>
    <row r="93" spans="3:6" x14ac:dyDescent="0.25">
      <c r="C93" s="11"/>
      <c r="D93" s="11">
        <v>5568</v>
      </c>
      <c r="E93" s="11"/>
    </row>
    <row r="94" spans="3:6" x14ac:dyDescent="0.25">
      <c r="C94" s="11"/>
      <c r="D94" s="11">
        <v>3828</v>
      </c>
      <c r="E94" s="11"/>
    </row>
    <row r="95" spans="3:6" x14ac:dyDescent="0.25">
      <c r="C95" s="11"/>
      <c r="D95" s="11">
        <v>2496</v>
      </c>
      <c r="E95" s="11"/>
    </row>
    <row r="96" spans="3:6" x14ac:dyDescent="0.25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tabSelected="1" view="pageBreakPreview" zoomScale="85" zoomScaleNormal="70" zoomScaleSheetLayoutView="85" zoomScalePageLayoutView="85" workbookViewId="0">
      <selection activeCell="B3" sqref="B3:N3"/>
    </sheetView>
  </sheetViews>
  <sheetFormatPr defaultColWidth="9.140625" defaultRowHeight="15.75" x14ac:dyDescent="0.25"/>
  <cols>
    <col min="1" max="1" width="4.7109375" style="14" customWidth="1"/>
    <col min="2" max="2" width="21" style="14" customWidth="1"/>
    <col min="3" max="3" width="10.42578125" style="14" customWidth="1"/>
    <col min="4" max="4" width="9.28515625" style="14" customWidth="1"/>
    <col min="5" max="5" width="20.85546875" style="14" customWidth="1"/>
    <col min="6" max="6" width="15.85546875" style="40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 x14ac:dyDescent="0.25">
      <c r="B1" s="15"/>
      <c r="F1" s="1" t="s">
        <v>20</v>
      </c>
      <c r="G1" s="3"/>
      <c r="H1" s="3"/>
      <c r="I1" s="3"/>
    </row>
    <row r="2" spans="1:15" ht="15" customHeight="1" x14ac:dyDescent="0.25">
      <c r="B2" s="15"/>
      <c r="F2" s="4" t="s">
        <v>21</v>
      </c>
      <c r="G2" s="3"/>
      <c r="H2" s="3"/>
      <c r="I2" s="3"/>
    </row>
    <row r="3" spans="1:15" ht="33.75" customHeight="1" x14ac:dyDescent="0.25">
      <c r="B3" s="105" t="s">
        <v>83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ht="15" customHeight="1" x14ac:dyDescent="0.25">
      <c r="B4" s="15"/>
      <c r="E4" s="1"/>
      <c r="G4" s="3"/>
      <c r="H4" s="3"/>
      <c r="I4" s="3"/>
    </row>
    <row r="5" spans="1:15" ht="15" customHeight="1" x14ac:dyDescent="0.25">
      <c r="B5" s="2"/>
      <c r="C5" s="2"/>
      <c r="D5" s="2"/>
      <c r="F5" s="150" t="s">
        <v>90</v>
      </c>
      <c r="G5" s="150"/>
      <c r="H5" s="150"/>
      <c r="I5" s="3"/>
    </row>
    <row r="6" spans="1:15" ht="15" customHeight="1" x14ac:dyDescent="0.25">
      <c r="B6" s="2"/>
      <c r="C6" s="5"/>
      <c r="D6" s="5"/>
      <c r="F6" s="109" t="s">
        <v>25</v>
      </c>
      <c r="G6" s="109"/>
      <c r="H6" s="109"/>
      <c r="I6" s="3"/>
    </row>
    <row r="7" spans="1:15" ht="15" customHeight="1" x14ac:dyDescent="0.25">
      <c r="B7" s="2"/>
      <c r="C7" s="2"/>
      <c r="D7" s="2"/>
      <c r="E7" s="2"/>
      <c r="F7" s="41"/>
      <c r="G7" s="3"/>
      <c r="H7" s="3"/>
      <c r="I7" s="3"/>
    </row>
    <row r="8" spans="1:15" ht="15" customHeight="1" x14ac:dyDescent="0.25">
      <c r="B8" s="6" t="s">
        <v>43</v>
      </c>
      <c r="C8" s="2"/>
      <c r="D8" s="2"/>
      <c r="E8" s="7"/>
      <c r="F8" s="42"/>
      <c r="G8" s="7"/>
      <c r="H8" s="7"/>
      <c r="I8" s="7"/>
      <c r="J8" s="7"/>
    </row>
    <row r="9" spans="1:15" ht="15" customHeight="1" x14ac:dyDescent="0.25">
      <c r="B9" s="6" t="s">
        <v>84</v>
      </c>
      <c r="C9" s="8"/>
      <c r="D9" s="8"/>
      <c r="E9" s="9"/>
      <c r="F9" s="43"/>
      <c r="G9" s="9"/>
      <c r="H9" s="9"/>
      <c r="I9" s="9"/>
      <c r="J9" s="16"/>
    </row>
    <row r="10" spans="1:15" ht="15" customHeight="1" x14ac:dyDescent="0.25">
      <c r="B10" s="6"/>
      <c r="C10" s="8"/>
      <c r="D10" s="8"/>
      <c r="E10" s="9"/>
      <c r="F10" s="43"/>
      <c r="G10" s="9"/>
      <c r="H10" s="9"/>
      <c r="I10" s="9"/>
      <c r="J10" s="16"/>
    </row>
    <row r="11" spans="1:15" ht="15" customHeight="1" x14ac:dyDescent="0.25">
      <c r="B11" s="6" t="s">
        <v>22</v>
      </c>
      <c r="C11" s="8"/>
      <c r="D11" s="8"/>
      <c r="E11" s="8"/>
      <c r="F11" s="44"/>
      <c r="G11" s="2"/>
      <c r="H11" s="2"/>
      <c r="I11" s="2"/>
      <c r="J11" s="2"/>
    </row>
    <row r="12" spans="1:15" ht="15" customHeight="1" x14ac:dyDescent="0.25">
      <c r="B12" s="6"/>
      <c r="C12" s="8"/>
      <c r="D12" s="8"/>
      <c r="E12" s="8"/>
      <c r="F12" s="44"/>
      <c r="G12" s="2"/>
      <c r="H12" s="2"/>
      <c r="I12" s="2"/>
      <c r="J12" s="2"/>
    </row>
    <row r="13" spans="1:15" ht="15" customHeight="1" x14ac:dyDescent="0.25">
      <c r="A13" s="106" t="s">
        <v>0</v>
      </c>
      <c r="B13" s="106" t="s">
        <v>1</v>
      </c>
      <c r="C13" s="106" t="s">
        <v>2</v>
      </c>
      <c r="D13" s="106"/>
      <c r="E13" s="106" t="s">
        <v>3</v>
      </c>
      <c r="F13" s="106" t="s">
        <v>37</v>
      </c>
      <c r="G13" s="108" t="s">
        <v>63</v>
      </c>
      <c r="H13" s="108"/>
      <c r="I13" s="108" t="s">
        <v>64</v>
      </c>
      <c r="J13" s="108"/>
      <c r="K13" s="108" t="s">
        <v>65</v>
      </c>
      <c r="L13" s="108"/>
      <c r="M13" s="108" t="s">
        <v>66</v>
      </c>
      <c r="N13" s="108"/>
      <c r="O13" s="118" t="s">
        <v>4</v>
      </c>
    </row>
    <row r="14" spans="1:15" ht="39" customHeight="1" x14ac:dyDescent="0.25">
      <c r="A14" s="106"/>
      <c r="B14" s="106"/>
      <c r="C14" s="106"/>
      <c r="D14" s="106"/>
      <c r="E14" s="106"/>
      <c r="F14" s="106"/>
      <c r="G14" s="108"/>
      <c r="H14" s="108"/>
      <c r="I14" s="108"/>
      <c r="J14" s="108"/>
      <c r="K14" s="108"/>
      <c r="L14" s="108"/>
      <c r="M14" s="108"/>
      <c r="N14" s="108"/>
      <c r="O14" s="118"/>
    </row>
    <row r="15" spans="1:15" ht="58.5" customHeight="1" x14ac:dyDescent="0.25">
      <c r="A15" s="106"/>
      <c r="B15" s="106"/>
      <c r="C15" s="17" t="s">
        <v>5</v>
      </c>
      <c r="D15" s="17" t="s">
        <v>6</v>
      </c>
      <c r="E15" s="106"/>
      <c r="F15" s="106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18"/>
    </row>
    <row r="16" spans="1:15" s="18" customFormat="1" ht="33" customHeight="1" x14ac:dyDescent="0.25">
      <c r="A16" s="114" t="s">
        <v>78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7"/>
    </row>
    <row r="17" spans="1:15" ht="35.25" customHeight="1" x14ac:dyDescent="0.25">
      <c r="A17" s="114" t="s">
        <v>77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7"/>
    </row>
    <row r="18" spans="1:15" ht="26.25" customHeight="1" x14ac:dyDescent="0.25">
      <c r="A18" s="114" t="s">
        <v>79</v>
      </c>
      <c r="B18" s="115"/>
      <c r="C18" s="115"/>
      <c r="D18" s="115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" customHeight="1" x14ac:dyDescent="0.25">
      <c r="A19" s="110"/>
      <c r="B19" s="111"/>
      <c r="C19" s="111"/>
      <c r="D19" s="111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3"/>
    </row>
    <row r="20" spans="1:15" ht="18.75" x14ac:dyDescent="0.25">
      <c r="A20" s="98" t="s">
        <v>35</v>
      </c>
      <c r="B20" s="107" t="s">
        <v>68</v>
      </c>
      <c r="C20" s="92" t="s">
        <v>24</v>
      </c>
      <c r="D20" s="92" t="s">
        <v>24</v>
      </c>
      <c r="E20" s="19" t="s">
        <v>9</v>
      </c>
      <c r="F20" s="51">
        <f>F22+F23+F24+F25+F26</f>
        <v>0</v>
      </c>
      <c r="G20" s="51">
        <f t="shared" ref="G20:N20" si="0">G22+G23+G24+G25+G26</f>
        <v>0</v>
      </c>
      <c r="H20" s="61">
        <f t="shared" si="0"/>
        <v>0</v>
      </c>
      <c r="I20" s="51">
        <f t="shared" si="0"/>
        <v>0</v>
      </c>
      <c r="J20" s="61">
        <f t="shared" si="0"/>
        <v>0</v>
      </c>
      <c r="K20" s="51">
        <f t="shared" si="0"/>
        <v>0</v>
      </c>
      <c r="L20" s="61">
        <f t="shared" si="0"/>
        <v>0</v>
      </c>
      <c r="M20" s="51">
        <f t="shared" si="0"/>
        <v>0</v>
      </c>
      <c r="N20" s="61">
        <f t="shared" si="0"/>
        <v>0</v>
      </c>
      <c r="O20" s="86"/>
    </row>
    <row r="21" spans="1:15" ht="18" customHeight="1" x14ac:dyDescent="0.25">
      <c r="A21" s="99"/>
      <c r="B21" s="107"/>
      <c r="C21" s="93"/>
      <c r="D21" s="93"/>
      <c r="E21" s="20" t="s">
        <v>10</v>
      </c>
      <c r="F21" s="95"/>
      <c r="G21" s="96"/>
      <c r="H21" s="96"/>
      <c r="I21" s="96"/>
      <c r="J21" s="96"/>
      <c r="K21" s="96"/>
      <c r="L21" s="96"/>
      <c r="M21" s="96"/>
      <c r="N21" s="97"/>
      <c r="O21" s="87"/>
    </row>
    <row r="22" spans="1:15" ht="30" customHeight="1" x14ac:dyDescent="0.3">
      <c r="A22" s="99"/>
      <c r="B22" s="107"/>
      <c r="C22" s="93"/>
      <c r="D22" s="93"/>
      <c r="E22" s="21" t="s">
        <v>11</v>
      </c>
      <c r="F22" s="51">
        <v>0</v>
      </c>
      <c r="G22" s="52"/>
      <c r="H22" s="52"/>
      <c r="I22" s="52"/>
      <c r="J22" s="52"/>
      <c r="K22" s="52"/>
      <c r="L22" s="52"/>
      <c r="M22" s="50"/>
      <c r="N22" s="52"/>
      <c r="O22" s="87"/>
    </row>
    <row r="23" spans="1:15" ht="42.75" customHeight="1" x14ac:dyDescent="0.3">
      <c r="A23" s="99"/>
      <c r="B23" s="107"/>
      <c r="C23" s="93"/>
      <c r="D23" s="93"/>
      <c r="E23" s="22" t="s">
        <v>12</v>
      </c>
      <c r="F23" s="51">
        <v>0</v>
      </c>
      <c r="G23" s="52"/>
      <c r="H23" s="52"/>
      <c r="I23" s="52"/>
      <c r="J23" s="52"/>
      <c r="K23" s="52"/>
      <c r="L23" s="52"/>
      <c r="M23" s="50"/>
      <c r="N23" s="52"/>
      <c r="O23" s="87"/>
    </row>
    <row r="24" spans="1:15" ht="50.25" customHeight="1" x14ac:dyDescent="0.3">
      <c r="A24" s="99"/>
      <c r="B24" s="107"/>
      <c r="C24" s="93"/>
      <c r="D24" s="93"/>
      <c r="E24" s="23" t="s">
        <v>13</v>
      </c>
      <c r="F24" s="51">
        <v>0</v>
      </c>
      <c r="G24" s="52"/>
      <c r="H24" s="52"/>
      <c r="I24" s="52"/>
      <c r="J24" s="52"/>
      <c r="K24" s="52"/>
      <c r="L24" s="52"/>
      <c r="M24" s="50"/>
      <c r="N24" s="52"/>
      <c r="O24" s="87"/>
    </row>
    <row r="25" spans="1:15" ht="27" customHeight="1" x14ac:dyDescent="0.25">
      <c r="A25" s="99"/>
      <c r="B25" s="107"/>
      <c r="C25" s="93"/>
      <c r="D25" s="93"/>
      <c r="E25" s="21" t="s">
        <v>14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87"/>
    </row>
    <row r="26" spans="1:15" ht="31.5" x14ac:dyDescent="0.3">
      <c r="A26" s="100"/>
      <c r="B26" s="107"/>
      <c r="C26" s="94"/>
      <c r="D26" s="94"/>
      <c r="E26" s="23" t="s">
        <v>15</v>
      </c>
      <c r="F26" s="51">
        <v>0</v>
      </c>
      <c r="G26" s="52"/>
      <c r="H26" s="52"/>
      <c r="I26" s="52"/>
      <c r="J26" s="52"/>
      <c r="K26" s="52"/>
      <c r="L26" s="52"/>
      <c r="M26" s="50"/>
      <c r="N26" s="52"/>
      <c r="O26" s="88"/>
    </row>
    <row r="27" spans="1:15" ht="33" customHeight="1" x14ac:dyDescent="0.25">
      <c r="A27" s="89" t="s">
        <v>67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5" ht="20.25" customHeight="1" x14ac:dyDescent="0.25">
      <c r="A28" s="98" t="s">
        <v>44</v>
      </c>
      <c r="B28" s="92" t="s">
        <v>69</v>
      </c>
      <c r="C28" s="92" t="s">
        <v>24</v>
      </c>
      <c r="D28" s="92" t="s">
        <v>24</v>
      </c>
      <c r="E28" s="19" t="s">
        <v>9</v>
      </c>
      <c r="F28" s="51">
        <f>F30+F31+F32+F33+F34</f>
        <v>0</v>
      </c>
      <c r="G28" s="51">
        <f t="shared" ref="G28:N28" si="1">G30+G31+G32+G33+G34</f>
        <v>0</v>
      </c>
      <c r="H28" s="61">
        <f t="shared" si="1"/>
        <v>0</v>
      </c>
      <c r="I28" s="51">
        <f t="shared" si="1"/>
        <v>0</v>
      </c>
      <c r="J28" s="61">
        <f t="shared" si="1"/>
        <v>0</v>
      </c>
      <c r="K28" s="51">
        <f t="shared" si="1"/>
        <v>0</v>
      </c>
      <c r="L28" s="61">
        <f t="shared" si="1"/>
        <v>0</v>
      </c>
      <c r="M28" s="51">
        <f t="shared" si="1"/>
        <v>0</v>
      </c>
      <c r="N28" s="61">
        <f t="shared" si="1"/>
        <v>0</v>
      </c>
      <c r="O28" s="86"/>
    </row>
    <row r="29" spans="1:15" ht="18.75" x14ac:dyDescent="0.25">
      <c r="A29" s="99"/>
      <c r="B29" s="93"/>
      <c r="C29" s="93"/>
      <c r="D29" s="93"/>
      <c r="E29" s="20" t="s">
        <v>10</v>
      </c>
      <c r="F29" s="83"/>
      <c r="G29" s="84"/>
      <c r="H29" s="84"/>
      <c r="I29" s="84"/>
      <c r="J29" s="84"/>
      <c r="K29" s="84"/>
      <c r="L29" s="84"/>
      <c r="M29" s="84"/>
      <c r="N29" s="85"/>
      <c r="O29" s="87"/>
    </row>
    <row r="30" spans="1:15" ht="36.75" customHeight="1" x14ac:dyDescent="0.3">
      <c r="A30" s="99"/>
      <c r="B30" s="93"/>
      <c r="C30" s="93"/>
      <c r="D30" s="93"/>
      <c r="E30" s="21" t="s">
        <v>11</v>
      </c>
      <c r="F30" s="51"/>
      <c r="G30" s="52"/>
      <c r="H30" s="52"/>
      <c r="I30" s="52"/>
      <c r="J30" s="52"/>
      <c r="K30" s="52"/>
      <c r="L30" s="52"/>
      <c r="M30" s="50"/>
      <c r="N30" s="52"/>
      <c r="O30" s="87"/>
    </row>
    <row r="31" spans="1:15" ht="35.25" customHeight="1" x14ac:dyDescent="0.3">
      <c r="A31" s="99"/>
      <c r="B31" s="93"/>
      <c r="C31" s="93"/>
      <c r="D31" s="93"/>
      <c r="E31" s="22" t="s">
        <v>12</v>
      </c>
      <c r="F31" s="51"/>
      <c r="G31" s="52"/>
      <c r="H31" s="52"/>
      <c r="I31" s="52"/>
      <c r="J31" s="52"/>
      <c r="K31" s="52"/>
      <c r="L31" s="52"/>
      <c r="M31" s="50"/>
      <c r="N31" s="52"/>
      <c r="O31" s="87"/>
    </row>
    <row r="32" spans="1:15" ht="45.75" customHeight="1" x14ac:dyDescent="0.3">
      <c r="A32" s="99"/>
      <c r="B32" s="93"/>
      <c r="C32" s="93"/>
      <c r="D32" s="93"/>
      <c r="E32" s="23" t="s">
        <v>13</v>
      </c>
      <c r="F32" s="51"/>
      <c r="G32" s="52"/>
      <c r="H32" s="52"/>
      <c r="I32" s="52"/>
      <c r="J32" s="52"/>
      <c r="K32" s="52"/>
      <c r="L32" s="52"/>
      <c r="M32" s="50"/>
      <c r="N32" s="52"/>
      <c r="O32" s="87"/>
    </row>
    <row r="33" spans="1:15" ht="29.25" customHeight="1" x14ac:dyDescent="0.25">
      <c r="A33" s="99"/>
      <c r="B33" s="93"/>
      <c r="C33" s="93"/>
      <c r="D33" s="93"/>
      <c r="E33" s="21" t="s">
        <v>14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87"/>
    </row>
    <row r="34" spans="1:15" ht="39" customHeight="1" x14ac:dyDescent="0.3">
      <c r="A34" s="100"/>
      <c r="B34" s="94"/>
      <c r="C34" s="94"/>
      <c r="D34" s="94"/>
      <c r="E34" s="23" t="s">
        <v>15</v>
      </c>
      <c r="F34" s="51"/>
      <c r="G34" s="52"/>
      <c r="H34" s="52"/>
      <c r="I34" s="52"/>
      <c r="J34" s="52"/>
      <c r="K34" s="52"/>
      <c r="L34" s="52"/>
      <c r="M34" s="50"/>
      <c r="N34" s="52"/>
      <c r="O34" s="88"/>
    </row>
    <row r="35" spans="1:15" ht="14.25" customHeight="1" x14ac:dyDescent="0.25">
      <c r="A35" s="133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1:15" ht="20.25" customHeight="1" x14ac:dyDescent="0.25">
      <c r="A36" s="98" t="s">
        <v>45</v>
      </c>
      <c r="B36" s="92" t="s">
        <v>46</v>
      </c>
      <c r="C36" s="92" t="s">
        <v>24</v>
      </c>
      <c r="D36" s="92" t="s">
        <v>24</v>
      </c>
      <c r="E36" s="19" t="s">
        <v>9</v>
      </c>
      <c r="F36" s="51">
        <f>F38+F39+F40+F41+F42</f>
        <v>0</v>
      </c>
      <c r="G36" s="51">
        <f t="shared" ref="G36:N36" si="2">G38+G39+G40+G41+G42</f>
        <v>0</v>
      </c>
      <c r="H36" s="61">
        <f t="shared" si="2"/>
        <v>0</v>
      </c>
      <c r="I36" s="51">
        <f t="shared" si="2"/>
        <v>0</v>
      </c>
      <c r="J36" s="61">
        <f t="shared" si="2"/>
        <v>0</v>
      </c>
      <c r="K36" s="51">
        <f t="shared" si="2"/>
        <v>0</v>
      </c>
      <c r="L36" s="61">
        <f t="shared" si="2"/>
        <v>0</v>
      </c>
      <c r="M36" s="51">
        <f t="shared" si="2"/>
        <v>0</v>
      </c>
      <c r="N36" s="61">
        <f t="shared" si="2"/>
        <v>0</v>
      </c>
      <c r="O36" s="86" t="s">
        <v>38</v>
      </c>
    </row>
    <row r="37" spans="1:15" ht="18.75" x14ac:dyDescent="0.25">
      <c r="A37" s="99"/>
      <c r="B37" s="93"/>
      <c r="C37" s="93"/>
      <c r="D37" s="93"/>
      <c r="E37" s="20" t="s">
        <v>10</v>
      </c>
      <c r="F37" s="83"/>
      <c r="G37" s="84"/>
      <c r="H37" s="84"/>
      <c r="I37" s="84"/>
      <c r="J37" s="84"/>
      <c r="K37" s="84"/>
      <c r="L37" s="84"/>
      <c r="M37" s="84"/>
      <c r="N37" s="85"/>
      <c r="O37" s="87"/>
    </row>
    <row r="38" spans="1:15" ht="42" customHeight="1" x14ac:dyDescent="0.3">
      <c r="A38" s="99"/>
      <c r="B38" s="93"/>
      <c r="C38" s="93"/>
      <c r="D38" s="93"/>
      <c r="E38" s="21" t="s">
        <v>11</v>
      </c>
      <c r="F38" s="53"/>
      <c r="G38" s="54"/>
      <c r="H38" s="54"/>
      <c r="I38" s="54"/>
      <c r="J38" s="54"/>
      <c r="K38" s="54"/>
      <c r="L38" s="54"/>
      <c r="M38" s="50"/>
      <c r="N38" s="54"/>
      <c r="O38" s="87"/>
    </row>
    <row r="39" spans="1:15" ht="34.5" customHeight="1" x14ac:dyDescent="0.3">
      <c r="A39" s="99"/>
      <c r="B39" s="93"/>
      <c r="C39" s="93"/>
      <c r="D39" s="93"/>
      <c r="E39" s="22" t="s">
        <v>12</v>
      </c>
      <c r="F39" s="53"/>
      <c r="G39" s="54"/>
      <c r="H39" s="54"/>
      <c r="I39" s="54"/>
      <c r="J39" s="54"/>
      <c r="K39" s="54"/>
      <c r="L39" s="54"/>
      <c r="M39" s="50"/>
      <c r="N39" s="54"/>
      <c r="O39" s="87"/>
    </row>
    <row r="40" spans="1:15" ht="54" customHeight="1" x14ac:dyDescent="0.3">
      <c r="A40" s="99"/>
      <c r="B40" s="93"/>
      <c r="C40" s="93"/>
      <c r="D40" s="93"/>
      <c r="E40" s="23" t="s">
        <v>13</v>
      </c>
      <c r="F40" s="53"/>
      <c r="G40" s="54"/>
      <c r="H40" s="54"/>
      <c r="I40" s="54"/>
      <c r="J40" s="54"/>
      <c r="K40" s="54"/>
      <c r="L40" s="54"/>
      <c r="M40" s="50"/>
      <c r="N40" s="54"/>
      <c r="O40" s="87"/>
    </row>
    <row r="41" spans="1:15" ht="28.5" customHeight="1" x14ac:dyDescent="0.25">
      <c r="A41" s="99"/>
      <c r="B41" s="93"/>
      <c r="C41" s="93"/>
      <c r="D41" s="93"/>
      <c r="E41" s="21" t="s">
        <v>14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87"/>
    </row>
    <row r="42" spans="1:15" ht="39" customHeight="1" x14ac:dyDescent="0.3">
      <c r="A42" s="100"/>
      <c r="B42" s="94"/>
      <c r="C42" s="94"/>
      <c r="D42" s="94"/>
      <c r="E42" s="23" t="s">
        <v>15</v>
      </c>
      <c r="F42" s="53"/>
      <c r="G42" s="54"/>
      <c r="H42" s="54"/>
      <c r="I42" s="54"/>
      <c r="J42" s="54"/>
      <c r="K42" s="54"/>
      <c r="L42" s="54"/>
      <c r="M42" s="50"/>
      <c r="N42" s="54"/>
      <c r="O42" s="88"/>
    </row>
    <row r="43" spans="1:15" ht="27.75" customHeight="1" x14ac:dyDescent="0.25">
      <c r="A43" s="89" t="s">
        <v>70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18" customHeight="1" x14ac:dyDescent="0.25">
      <c r="A44" s="98" t="s">
        <v>50</v>
      </c>
      <c r="B44" s="92" t="s">
        <v>71</v>
      </c>
      <c r="C44" s="92" t="s">
        <v>24</v>
      </c>
      <c r="D44" s="92" t="s">
        <v>24</v>
      </c>
      <c r="E44" s="34" t="s">
        <v>9</v>
      </c>
      <c r="F44" s="65">
        <f>F46+F47+F48+F49+F50</f>
        <v>128.32</v>
      </c>
      <c r="G44" s="55">
        <f t="shared" ref="G44" si="3">G46+G47+G48+G49+G50</f>
        <v>0</v>
      </c>
      <c r="H44" s="51">
        <f>G44/F44*100</f>
        <v>0</v>
      </c>
      <c r="I44" s="51">
        <f>I47+I49</f>
        <v>64.599999999999994</v>
      </c>
      <c r="J44" s="62">
        <f>I44/F44*100</f>
        <v>50.342892768079793</v>
      </c>
      <c r="K44" s="55">
        <f t="shared" ref="K44:M44" si="4">K46+K47+K48+K49+K50</f>
        <v>0</v>
      </c>
      <c r="L44" s="55">
        <f>K44/F44*100</f>
        <v>0</v>
      </c>
      <c r="M44" s="55">
        <f t="shared" si="4"/>
        <v>0</v>
      </c>
      <c r="N44" s="62">
        <f>M44/F44*100</f>
        <v>0</v>
      </c>
      <c r="O44" s="147"/>
    </row>
    <row r="45" spans="1:15" ht="27" customHeight="1" x14ac:dyDescent="0.25">
      <c r="A45" s="99"/>
      <c r="B45" s="93"/>
      <c r="C45" s="93"/>
      <c r="D45" s="93"/>
      <c r="E45" s="35" t="s">
        <v>10</v>
      </c>
      <c r="F45" s="144"/>
      <c r="G45" s="145"/>
      <c r="H45" s="145"/>
      <c r="I45" s="145"/>
      <c r="J45" s="145"/>
      <c r="K45" s="145"/>
      <c r="L45" s="145"/>
      <c r="M45" s="145"/>
      <c r="N45" s="146"/>
      <c r="O45" s="148"/>
    </row>
    <row r="46" spans="1:15" ht="42" customHeight="1" x14ac:dyDescent="0.3">
      <c r="A46" s="99"/>
      <c r="B46" s="93"/>
      <c r="C46" s="93"/>
      <c r="D46" s="93"/>
      <c r="E46" s="23" t="s">
        <v>11</v>
      </c>
      <c r="F46" s="56"/>
      <c r="G46" s="52"/>
      <c r="H46" s="52"/>
      <c r="I46" s="52"/>
      <c r="J46" s="52"/>
      <c r="K46" s="52"/>
      <c r="L46" s="52"/>
      <c r="M46" s="50"/>
      <c r="N46" s="52"/>
      <c r="O46" s="148"/>
    </row>
    <row r="47" spans="1:15" ht="31.5" x14ac:dyDescent="0.25">
      <c r="A47" s="99"/>
      <c r="B47" s="93"/>
      <c r="C47" s="93"/>
      <c r="D47" s="93"/>
      <c r="E47" s="23" t="s">
        <v>12</v>
      </c>
      <c r="F47" s="55">
        <v>64.16</v>
      </c>
      <c r="G47" s="52">
        <v>0</v>
      </c>
      <c r="H47" s="52">
        <f>G47/F47/100</f>
        <v>0</v>
      </c>
      <c r="I47" s="52">
        <v>32.299999999999997</v>
      </c>
      <c r="J47" s="52">
        <f>I47/F47*100</f>
        <v>50.342892768079793</v>
      </c>
      <c r="K47" s="79">
        <v>0</v>
      </c>
      <c r="L47" s="52">
        <f>K47/F47*100</f>
        <v>0</v>
      </c>
      <c r="M47" s="57">
        <v>0</v>
      </c>
      <c r="N47" s="52">
        <v>100</v>
      </c>
      <c r="O47" s="148"/>
    </row>
    <row r="48" spans="1:15" ht="51.75" customHeight="1" x14ac:dyDescent="0.25">
      <c r="A48" s="99"/>
      <c r="B48" s="93"/>
      <c r="C48" s="93"/>
      <c r="D48" s="93"/>
      <c r="E48" s="23" t="s">
        <v>13</v>
      </c>
      <c r="F48" s="55"/>
      <c r="G48" s="52"/>
      <c r="H48" s="52"/>
      <c r="I48" s="52"/>
      <c r="J48" s="52"/>
      <c r="K48" s="52"/>
      <c r="L48" s="52"/>
      <c r="M48" s="52"/>
      <c r="N48" s="52"/>
      <c r="O48" s="148"/>
    </row>
    <row r="49" spans="1:24" ht="31.5" customHeight="1" x14ac:dyDescent="0.25">
      <c r="A49" s="99"/>
      <c r="B49" s="93"/>
      <c r="C49" s="93"/>
      <c r="D49" s="93"/>
      <c r="E49" s="23" t="s">
        <v>14</v>
      </c>
      <c r="F49" s="55">
        <v>64.16</v>
      </c>
      <c r="G49" s="51">
        <v>0</v>
      </c>
      <c r="H49" s="51">
        <f>G49/F49*100</f>
        <v>0</v>
      </c>
      <c r="I49" s="51">
        <v>32.299999999999997</v>
      </c>
      <c r="J49" s="52">
        <f>I49/F49*100</f>
        <v>50.342892768079793</v>
      </c>
      <c r="K49" s="78">
        <v>0</v>
      </c>
      <c r="L49" s="52">
        <f>K49/F49*100</f>
        <v>0</v>
      </c>
      <c r="M49" s="78">
        <f>K49</f>
        <v>0</v>
      </c>
      <c r="N49" s="52">
        <v>100</v>
      </c>
      <c r="O49" s="148"/>
      <c r="R49" s="18"/>
      <c r="S49" s="143"/>
      <c r="T49" s="143"/>
      <c r="U49" s="66"/>
      <c r="V49" s="18"/>
      <c r="W49" s="66"/>
      <c r="X49" s="66"/>
    </row>
    <row r="50" spans="1:24" ht="42" customHeight="1" x14ac:dyDescent="0.3">
      <c r="A50" s="100"/>
      <c r="B50" s="94"/>
      <c r="C50" s="94"/>
      <c r="D50" s="94"/>
      <c r="E50" s="23" t="s">
        <v>15</v>
      </c>
      <c r="F50" s="55"/>
      <c r="G50" s="52"/>
      <c r="H50" s="52"/>
      <c r="I50" s="52"/>
      <c r="J50" s="52"/>
      <c r="K50" s="52"/>
      <c r="L50" s="52"/>
      <c r="M50" s="50"/>
      <c r="N50" s="52"/>
      <c r="O50" s="149"/>
      <c r="R50" s="18"/>
      <c r="S50" s="18"/>
      <c r="T50" s="18"/>
      <c r="U50" s="18"/>
      <c r="V50" s="18"/>
      <c r="W50" s="18"/>
      <c r="X50" s="18"/>
    </row>
    <row r="51" spans="1:24" ht="33" customHeight="1" x14ac:dyDescent="0.25">
      <c r="A51" s="133" t="s">
        <v>86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R51" s="18"/>
      <c r="S51" s="18"/>
      <c r="T51" s="18"/>
      <c r="U51" s="18"/>
      <c r="V51" s="18"/>
      <c r="W51" s="18"/>
      <c r="X51" s="18"/>
    </row>
    <row r="52" spans="1:24" ht="18" customHeight="1" x14ac:dyDescent="0.25">
      <c r="A52" s="98" t="s">
        <v>49</v>
      </c>
      <c r="B52" s="92" t="s">
        <v>48</v>
      </c>
      <c r="C52" s="92" t="s">
        <v>24</v>
      </c>
      <c r="D52" s="92" t="s">
        <v>24</v>
      </c>
      <c r="E52" s="36" t="s">
        <v>9</v>
      </c>
      <c r="F52" s="65">
        <v>257.60000000000002</v>
      </c>
      <c r="G52" s="71">
        <f t="shared" ref="G52:M52" si="5">G54+G55+G56+G57+G58</f>
        <v>39.4</v>
      </c>
      <c r="H52" s="71">
        <f>H57</f>
        <v>15.295031055900617</v>
      </c>
      <c r="I52" s="71">
        <v>63.1</v>
      </c>
      <c r="J52" s="52">
        <f>I52/F52*100</f>
        <v>24.495341614906831</v>
      </c>
      <c r="K52" s="71">
        <f t="shared" si="5"/>
        <v>0</v>
      </c>
      <c r="L52" s="59">
        <f>K52/F52*100</f>
        <v>0</v>
      </c>
      <c r="M52" s="71">
        <f t="shared" si="5"/>
        <v>0</v>
      </c>
      <c r="N52" s="59">
        <f>M52/F52*100</f>
        <v>0</v>
      </c>
      <c r="O52" s="86" t="s">
        <v>89</v>
      </c>
      <c r="R52" s="18"/>
      <c r="S52" s="18"/>
      <c r="T52" s="18"/>
      <c r="U52" s="18"/>
      <c r="V52" s="18"/>
      <c r="W52" s="18"/>
      <c r="X52" s="18"/>
    </row>
    <row r="53" spans="1:24" ht="19.149999999999999" customHeight="1" x14ac:dyDescent="0.25">
      <c r="A53" s="99"/>
      <c r="B53" s="93"/>
      <c r="C53" s="93"/>
      <c r="D53" s="93"/>
      <c r="E53" s="20" t="s">
        <v>10</v>
      </c>
      <c r="F53" s="144"/>
      <c r="G53" s="145"/>
      <c r="H53" s="145"/>
      <c r="I53" s="145"/>
      <c r="J53" s="145"/>
      <c r="K53" s="145"/>
      <c r="L53" s="145"/>
      <c r="M53" s="145"/>
      <c r="N53" s="146"/>
      <c r="O53" s="87"/>
      <c r="R53" s="18"/>
      <c r="S53" s="18"/>
      <c r="T53" s="18"/>
      <c r="U53" s="18"/>
      <c r="V53" s="18"/>
      <c r="W53" s="18"/>
      <c r="X53" s="67"/>
    </row>
    <row r="54" spans="1:24" ht="36.75" customHeight="1" x14ac:dyDescent="0.25">
      <c r="A54" s="99"/>
      <c r="B54" s="93"/>
      <c r="C54" s="93"/>
      <c r="D54" s="93"/>
      <c r="E54" s="37" t="s">
        <v>11</v>
      </c>
      <c r="F54" s="55"/>
      <c r="G54" s="52"/>
      <c r="H54" s="52"/>
      <c r="I54" s="52"/>
      <c r="J54" s="52"/>
      <c r="K54" s="52"/>
      <c r="L54" s="52"/>
      <c r="M54" s="52"/>
      <c r="N54" s="52"/>
      <c r="O54" s="87"/>
      <c r="R54" s="18"/>
      <c r="S54" s="18"/>
      <c r="T54" s="18"/>
      <c r="U54" s="18"/>
      <c r="V54" s="18"/>
      <c r="W54" s="18"/>
      <c r="X54" s="18"/>
    </row>
    <row r="55" spans="1:24" ht="31.5" x14ac:dyDescent="0.25">
      <c r="A55" s="99"/>
      <c r="B55" s="93"/>
      <c r="C55" s="93"/>
      <c r="D55" s="93"/>
      <c r="E55" s="38" t="s">
        <v>12</v>
      </c>
      <c r="F55" s="55"/>
      <c r="G55" s="52"/>
      <c r="H55" s="52"/>
      <c r="I55" s="52"/>
      <c r="J55" s="52"/>
      <c r="K55" s="52"/>
      <c r="L55" s="52"/>
      <c r="M55" s="52"/>
      <c r="N55" s="52"/>
      <c r="O55" s="87"/>
      <c r="R55" s="18"/>
      <c r="S55" s="18"/>
      <c r="T55" s="18"/>
      <c r="U55" s="18"/>
      <c r="V55" s="18"/>
      <c r="W55" s="18"/>
      <c r="X55" s="18"/>
    </row>
    <row r="56" spans="1:24" ht="53.25" customHeight="1" x14ac:dyDescent="0.25">
      <c r="A56" s="99"/>
      <c r="B56" s="93"/>
      <c r="C56" s="93"/>
      <c r="D56" s="93"/>
      <c r="E56" s="39" t="s">
        <v>13</v>
      </c>
      <c r="F56" s="55"/>
      <c r="G56" s="52"/>
      <c r="H56" s="52"/>
      <c r="I56" s="52"/>
      <c r="J56" s="52"/>
      <c r="K56" s="52"/>
      <c r="L56" s="52"/>
      <c r="M56" s="52"/>
      <c r="N56" s="52"/>
      <c r="O56" s="87"/>
      <c r="R56" s="18"/>
      <c r="S56" s="18"/>
      <c r="T56" s="18"/>
      <c r="U56" s="18"/>
      <c r="V56" s="18"/>
      <c r="W56" s="18"/>
      <c r="X56" s="18"/>
    </row>
    <row r="57" spans="1:24" ht="27.75" customHeight="1" x14ac:dyDescent="0.25">
      <c r="A57" s="99"/>
      <c r="B57" s="93"/>
      <c r="C57" s="93"/>
      <c r="D57" s="93"/>
      <c r="E57" s="37" t="s">
        <v>14</v>
      </c>
      <c r="F57" s="55">
        <v>257.60000000000002</v>
      </c>
      <c r="G57" s="51">
        <v>39.4</v>
      </c>
      <c r="H57" s="52">
        <f>G57/F57*100</f>
        <v>15.295031055900617</v>
      </c>
      <c r="I57" s="51">
        <v>63.1</v>
      </c>
      <c r="J57" s="52">
        <f>I57/F57*100</f>
        <v>24.495341614906831</v>
      </c>
      <c r="K57" s="51">
        <v>0</v>
      </c>
      <c r="L57" s="59">
        <f>K57/F57*100</f>
        <v>0</v>
      </c>
      <c r="M57" s="78">
        <v>0</v>
      </c>
      <c r="N57" s="59">
        <f>M57/F57*100</f>
        <v>0</v>
      </c>
      <c r="O57" s="87"/>
      <c r="R57" s="18"/>
      <c r="S57" s="67"/>
      <c r="T57" s="18"/>
      <c r="U57" s="18"/>
      <c r="V57" s="18"/>
      <c r="W57" s="18"/>
      <c r="X57" s="18"/>
    </row>
    <row r="58" spans="1:24" ht="36.75" customHeight="1" x14ac:dyDescent="0.25">
      <c r="A58" s="100"/>
      <c r="B58" s="94"/>
      <c r="C58" s="94"/>
      <c r="D58" s="94"/>
      <c r="E58" s="39" t="s">
        <v>15</v>
      </c>
      <c r="F58" s="55"/>
      <c r="G58" s="52"/>
      <c r="H58" s="52"/>
      <c r="I58" s="52"/>
      <c r="J58" s="52"/>
      <c r="K58" s="52"/>
      <c r="L58" s="52"/>
      <c r="M58" s="52"/>
      <c r="N58" s="52"/>
      <c r="O58" s="88"/>
      <c r="R58" s="18"/>
      <c r="S58" s="18"/>
      <c r="T58" s="18"/>
      <c r="U58" s="18"/>
      <c r="V58" s="18"/>
      <c r="W58" s="18"/>
      <c r="X58" s="18"/>
    </row>
    <row r="59" spans="1:24" ht="38.450000000000003" customHeight="1" x14ac:dyDescent="0.25">
      <c r="A59" s="133" t="s">
        <v>87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R59" s="18"/>
      <c r="S59" s="18"/>
      <c r="T59" s="18"/>
      <c r="U59" s="18"/>
      <c r="V59" s="18"/>
      <c r="W59" s="18"/>
      <c r="X59" s="18"/>
    </row>
    <row r="60" spans="1:24" ht="22.15" customHeight="1" x14ac:dyDescent="0.25">
      <c r="A60" s="98" t="s">
        <v>51</v>
      </c>
      <c r="B60" s="92" t="s">
        <v>52</v>
      </c>
      <c r="C60" s="92" t="s">
        <v>24</v>
      </c>
      <c r="D60" s="92" t="s">
        <v>24</v>
      </c>
      <c r="E60" s="36" t="s">
        <v>9</v>
      </c>
      <c r="F60" s="55">
        <f>SUM(F61:F66)</f>
        <v>80</v>
      </c>
      <c r="G60" s="55">
        <f>SUM(G61:G66)</f>
        <v>16.39996</v>
      </c>
      <c r="H60" s="55">
        <f t="shared" ref="H60" si="6">H62+H63+H64+H65+H66</f>
        <v>20.499949999999998</v>
      </c>
      <c r="I60" s="55">
        <f>SUM(I61:I66)</f>
        <v>28.420999999999999</v>
      </c>
      <c r="J60" s="51">
        <f>I60/F60*100</f>
        <v>35.526249999999997</v>
      </c>
      <c r="K60" s="55">
        <f>SUM(K61:K66)</f>
        <v>0</v>
      </c>
      <c r="L60" s="62">
        <v>0</v>
      </c>
      <c r="M60" s="55">
        <f>SUM(M61:M66)</f>
        <v>0</v>
      </c>
      <c r="N60" s="62">
        <v>0</v>
      </c>
      <c r="O60" s="86" t="s">
        <v>88</v>
      </c>
      <c r="R60" s="18"/>
      <c r="S60" s="18"/>
      <c r="T60" s="18"/>
      <c r="U60" s="18"/>
      <c r="V60" s="18"/>
      <c r="W60" s="18"/>
      <c r="X60" s="18"/>
    </row>
    <row r="61" spans="1:24" ht="19.149999999999999" customHeight="1" x14ac:dyDescent="0.25">
      <c r="A61" s="99"/>
      <c r="B61" s="93"/>
      <c r="C61" s="93"/>
      <c r="D61" s="93"/>
      <c r="E61" s="20" t="s">
        <v>10</v>
      </c>
      <c r="F61" s="144"/>
      <c r="G61" s="145"/>
      <c r="H61" s="145"/>
      <c r="I61" s="145"/>
      <c r="J61" s="145"/>
      <c r="K61" s="145"/>
      <c r="L61" s="145"/>
      <c r="M61" s="145"/>
      <c r="N61" s="146"/>
      <c r="O61" s="87"/>
      <c r="R61" s="18"/>
      <c r="S61" s="18"/>
      <c r="T61" s="18"/>
      <c r="U61" s="68"/>
      <c r="V61" s="18"/>
      <c r="W61" s="18"/>
      <c r="X61" s="18"/>
    </row>
    <row r="62" spans="1:24" ht="42.75" customHeight="1" x14ac:dyDescent="0.25">
      <c r="A62" s="99"/>
      <c r="B62" s="93"/>
      <c r="C62" s="93"/>
      <c r="D62" s="93"/>
      <c r="E62" s="37" t="s">
        <v>11</v>
      </c>
      <c r="F62" s="55"/>
      <c r="G62" s="52"/>
      <c r="H62" s="52"/>
      <c r="I62" s="52"/>
      <c r="J62" s="52"/>
      <c r="K62" s="52"/>
      <c r="L62" s="52"/>
      <c r="M62" s="52"/>
      <c r="N62" s="52"/>
      <c r="O62" s="87"/>
      <c r="R62" s="18"/>
      <c r="S62" s="18"/>
      <c r="T62" s="18"/>
      <c r="U62" s="18"/>
      <c r="V62" s="18"/>
      <c r="W62" s="18"/>
      <c r="X62" s="18"/>
    </row>
    <row r="63" spans="1:24" ht="31.5" x14ac:dyDescent="0.25">
      <c r="A63" s="99"/>
      <c r="B63" s="93"/>
      <c r="C63" s="93"/>
      <c r="D63" s="93"/>
      <c r="E63" s="38" t="s">
        <v>12</v>
      </c>
      <c r="F63" s="55">
        <v>0</v>
      </c>
      <c r="G63" s="51">
        <v>0</v>
      </c>
      <c r="H63" s="51">
        <v>0</v>
      </c>
      <c r="I63" s="51">
        <v>0</v>
      </c>
      <c r="J63" s="51">
        <v>0</v>
      </c>
      <c r="K63" s="52">
        <v>0</v>
      </c>
      <c r="L63" s="59">
        <v>0</v>
      </c>
      <c r="M63" s="52">
        <v>0</v>
      </c>
      <c r="N63" s="52">
        <v>0</v>
      </c>
      <c r="O63" s="87"/>
      <c r="R63" s="18"/>
      <c r="S63" s="18"/>
      <c r="T63" s="18"/>
      <c r="U63" s="18"/>
      <c r="V63" s="18"/>
      <c r="W63" s="18"/>
      <c r="X63" s="18"/>
    </row>
    <row r="64" spans="1:24" ht="48" customHeight="1" x14ac:dyDescent="0.25">
      <c r="A64" s="99"/>
      <c r="B64" s="93"/>
      <c r="C64" s="93"/>
      <c r="D64" s="93"/>
      <c r="E64" s="39" t="s">
        <v>13</v>
      </c>
      <c r="F64" s="55"/>
      <c r="G64" s="52"/>
      <c r="H64" s="52"/>
      <c r="I64" s="52"/>
      <c r="J64" s="52"/>
      <c r="K64" s="52"/>
      <c r="L64" s="52"/>
      <c r="M64" s="52"/>
      <c r="N64" s="52"/>
      <c r="O64" s="87"/>
      <c r="R64" s="18"/>
      <c r="S64" s="68"/>
      <c r="T64" s="18"/>
      <c r="U64" s="18"/>
      <c r="V64" s="18"/>
      <c r="W64" s="18"/>
      <c r="X64" s="18"/>
    </row>
    <row r="65" spans="1:24" ht="22.5" customHeight="1" x14ac:dyDescent="0.25">
      <c r="A65" s="99"/>
      <c r="B65" s="93"/>
      <c r="C65" s="93"/>
      <c r="D65" s="93"/>
      <c r="E65" s="37" t="s">
        <v>14</v>
      </c>
      <c r="F65" s="55">
        <v>80</v>
      </c>
      <c r="G65" s="81">
        <v>16.39996</v>
      </c>
      <c r="H65" s="51">
        <f>G65/F65*100</f>
        <v>20.499949999999998</v>
      </c>
      <c r="I65" s="51">
        <v>28.420999999999999</v>
      </c>
      <c r="J65" s="51">
        <f>I65/F65*100</f>
        <v>35.526249999999997</v>
      </c>
      <c r="K65" s="51">
        <v>0</v>
      </c>
      <c r="L65" s="59">
        <f>K65/F65*100</f>
        <v>0</v>
      </c>
      <c r="M65" s="51">
        <v>0</v>
      </c>
      <c r="N65" s="52">
        <f>M65/F65*100</f>
        <v>0</v>
      </c>
      <c r="O65" s="87"/>
      <c r="R65" s="18"/>
      <c r="S65" s="18"/>
      <c r="T65" s="18"/>
      <c r="U65" s="18"/>
      <c r="V65" s="18"/>
      <c r="W65" s="18"/>
      <c r="X65" s="18"/>
    </row>
    <row r="66" spans="1:24" ht="39" customHeight="1" x14ac:dyDescent="0.25">
      <c r="A66" s="100"/>
      <c r="B66" s="94"/>
      <c r="C66" s="94"/>
      <c r="D66" s="94"/>
      <c r="E66" s="39" t="s">
        <v>15</v>
      </c>
      <c r="F66" s="55"/>
      <c r="G66" s="52"/>
      <c r="H66" s="52"/>
      <c r="I66" s="52"/>
      <c r="J66" s="52"/>
      <c r="K66" s="52"/>
      <c r="L66" s="52"/>
      <c r="M66" s="52"/>
      <c r="N66" s="52"/>
      <c r="O66" s="88"/>
      <c r="R66" s="18"/>
      <c r="S66" s="18"/>
      <c r="T66" s="18"/>
      <c r="U66" s="18"/>
      <c r="V66" s="18"/>
      <c r="W66" s="18"/>
      <c r="X66" s="18"/>
    </row>
    <row r="67" spans="1:24" ht="33.6" customHeight="1" x14ac:dyDescent="0.25">
      <c r="A67" s="89" t="s">
        <v>72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1"/>
    </row>
    <row r="68" spans="1:24" ht="27" customHeight="1" x14ac:dyDescent="0.25">
      <c r="A68" s="98" t="s">
        <v>53</v>
      </c>
      <c r="B68" s="92" t="s">
        <v>74</v>
      </c>
      <c r="C68" s="92" t="s">
        <v>39</v>
      </c>
      <c r="D68" s="102" t="s">
        <v>23</v>
      </c>
      <c r="E68" s="19" t="s">
        <v>9</v>
      </c>
      <c r="F68" s="55">
        <f>SUM(F69:F74)</f>
        <v>0</v>
      </c>
      <c r="G68" s="70">
        <f>G70+G71+G72+G73+G74</f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55">
        <f>SUM(M69:M74)</f>
        <v>0</v>
      </c>
      <c r="N68" s="70">
        <v>0</v>
      </c>
      <c r="O68" s="147"/>
    </row>
    <row r="69" spans="1:24" ht="16.149999999999999" customHeight="1" x14ac:dyDescent="0.25">
      <c r="A69" s="99"/>
      <c r="B69" s="93"/>
      <c r="C69" s="93"/>
      <c r="D69" s="103"/>
      <c r="E69" s="20" t="s">
        <v>10</v>
      </c>
      <c r="F69" s="83"/>
      <c r="G69" s="84"/>
      <c r="H69" s="84"/>
      <c r="I69" s="84"/>
      <c r="J69" s="84"/>
      <c r="K69" s="84"/>
      <c r="L69" s="84"/>
      <c r="M69" s="84"/>
      <c r="N69" s="85"/>
      <c r="O69" s="148"/>
    </row>
    <row r="70" spans="1:24" ht="44.25" customHeight="1" x14ac:dyDescent="0.25">
      <c r="A70" s="99"/>
      <c r="B70" s="93"/>
      <c r="C70" s="93"/>
      <c r="D70" s="103"/>
      <c r="E70" s="21" t="s">
        <v>11</v>
      </c>
      <c r="F70" s="53"/>
      <c r="G70" s="54"/>
      <c r="H70" s="54"/>
      <c r="I70" s="54"/>
      <c r="J70" s="54"/>
      <c r="K70" s="54"/>
      <c r="L70" s="54"/>
      <c r="M70" s="54"/>
      <c r="N70" s="54"/>
      <c r="O70" s="148"/>
    </row>
    <row r="71" spans="1:24" ht="40.5" customHeight="1" x14ac:dyDescent="0.25">
      <c r="A71" s="99"/>
      <c r="B71" s="93"/>
      <c r="C71" s="93"/>
      <c r="D71" s="103"/>
      <c r="E71" s="22" t="s">
        <v>12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70">
        <v>0</v>
      </c>
      <c r="N71" s="70">
        <v>0</v>
      </c>
      <c r="O71" s="148"/>
    </row>
    <row r="72" spans="1:24" ht="56.25" customHeight="1" x14ac:dyDescent="0.25">
      <c r="A72" s="99"/>
      <c r="B72" s="93"/>
      <c r="C72" s="93"/>
      <c r="D72" s="103"/>
      <c r="E72" s="23" t="s">
        <v>13</v>
      </c>
      <c r="F72" s="53"/>
      <c r="G72" s="54"/>
      <c r="H72" s="54"/>
      <c r="I72" s="54"/>
      <c r="J72" s="54"/>
      <c r="K72" s="54"/>
      <c r="L72" s="54"/>
      <c r="M72" s="54"/>
      <c r="N72" s="54"/>
      <c r="O72" s="148"/>
    </row>
    <row r="73" spans="1:24" ht="22.5" customHeight="1" x14ac:dyDescent="0.25">
      <c r="A73" s="99"/>
      <c r="B73" s="93"/>
      <c r="C73" s="93"/>
      <c r="D73" s="103"/>
      <c r="E73" s="21" t="s">
        <v>14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70">
        <v>0</v>
      </c>
      <c r="N73" s="70">
        <v>0</v>
      </c>
      <c r="O73" s="148"/>
    </row>
    <row r="74" spans="1:24" ht="32.25" customHeight="1" x14ac:dyDescent="0.25">
      <c r="A74" s="100"/>
      <c r="B74" s="94"/>
      <c r="C74" s="94"/>
      <c r="D74" s="104"/>
      <c r="E74" s="23" t="s">
        <v>15</v>
      </c>
      <c r="F74" s="51"/>
      <c r="G74" s="52"/>
      <c r="H74" s="52"/>
      <c r="I74" s="52"/>
      <c r="J74" s="52"/>
      <c r="K74" s="52"/>
      <c r="L74" s="52"/>
      <c r="M74" s="52"/>
      <c r="N74" s="52"/>
      <c r="O74" s="149"/>
    </row>
    <row r="75" spans="1:24" ht="24" customHeight="1" x14ac:dyDescent="0.25">
      <c r="A75" s="133" t="s">
        <v>42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69"/>
    </row>
    <row r="76" spans="1:24" ht="48" customHeight="1" x14ac:dyDescent="0.25">
      <c r="A76" s="98" t="s">
        <v>55</v>
      </c>
      <c r="B76" s="92" t="s">
        <v>75</v>
      </c>
      <c r="C76" s="92" t="s">
        <v>39</v>
      </c>
      <c r="D76" s="102"/>
      <c r="E76" s="19" t="s">
        <v>9</v>
      </c>
      <c r="F76" s="70">
        <f>F81+F79</f>
        <v>300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f>M81+M79</f>
        <v>0</v>
      </c>
      <c r="N76" s="70">
        <f>M76/F76*100</f>
        <v>0</v>
      </c>
      <c r="O76" s="86" t="s">
        <v>85</v>
      </c>
    </row>
    <row r="77" spans="1:24" ht="18.75" x14ac:dyDescent="0.25">
      <c r="A77" s="99"/>
      <c r="B77" s="93"/>
      <c r="C77" s="93"/>
      <c r="D77" s="103"/>
      <c r="E77" s="20" t="s">
        <v>10</v>
      </c>
      <c r="F77" s="83"/>
      <c r="G77" s="84"/>
      <c r="H77" s="84"/>
      <c r="I77" s="84"/>
      <c r="J77" s="84"/>
      <c r="K77" s="84"/>
      <c r="L77" s="84"/>
      <c r="M77" s="84"/>
      <c r="N77" s="85"/>
      <c r="O77" s="87"/>
    </row>
    <row r="78" spans="1:24" ht="31.5" x14ac:dyDescent="0.25">
      <c r="A78" s="99"/>
      <c r="B78" s="93"/>
      <c r="C78" s="93"/>
      <c r="D78" s="103"/>
      <c r="E78" s="21" t="s">
        <v>11</v>
      </c>
      <c r="F78" s="53"/>
      <c r="G78" s="54"/>
      <c r="H78" s="54"/>
      <c r="I78" s="54"/>
      <c r="J78" s="54"/>
      <c r="K78" s="54"/>
      <c r="L78" s="54"/>
      <c r="M78" s="54"/>
      <c r="N78" s="54"/>
      <c r="O78" s="87"/>
    </row>
    <row r="79" spans="1:24" ht="31.5" x14ac:dyDescent="0.25">
      <c r="A79" s="99"/>
      <c r="B79" s="93"/>
      <c r="C79" s="93"/>
      <c r="D79" s="103"/>
      <c r="E79" s="22" t="s">
        <v>12</v>
      </c>
      <c r="F79" s="53">
        <v>150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3">
        <v>0</v>
      </c>
      <c r="N79" s="70">
        <f>M79/F79*100</f>
        <v>0</v>
      </c>
      <c r="O79" s="87"/>
    </row>
    <row r="80" spans="1:24" ht="47.25" x14ac:dyDescent="0.25">
      <c r="A80" s="99"/>
      <c r="B80" s="93"/>
      <c r="C80" s="93"/>
      <c r="D80" s="103"/>
      <c r="E80" s="23" t="s">
        <v>13</v>
      </c>
      <c r="F80" s="53"/>
      <c r="G80" s="54"/>
      <c r="H80" s="54"/>
      <c r="I80" s="54"/>
      <c r="J80" s="54"/>
      <c r="K80" s="54"/>
      <c r="L80" s="54"/>
      <c r="M80" s="54"/>
      <c r="N80" s="54"/>
      <c r="O80" s="87"/>
    </row>
    <row r="81" spans="1:15" ht="33" customHeight="1" x14ac:dyDescent="0.25">
      <c r="A81" s="99"/>
      <c r="B81" s="93"/>
      <c r="C81" s="93"/>
      <c r="D81" s="103"/>
      <c r="E81" s="21" t="s">
        <v>14</v>
      </c>
      <c r="F81" s="53">
        <v>150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3">
        <v>0</v>
      </c>
      <c r="N81" s="70">
        <f>M81/F81*100</f>
        <v>0</v>
      </c>
      <c r="O81" s="87"/>
    </row>
    <row r="82" spans="1:15" ht="35.25" customHeight="1" x14ac:dyDescent="0.25">
      <c r="A82" s="100"/>
      <c r="B82" s="94"/>
      <c r="C82" s="94"/>
      <c r="D82" s="104"/>
      <c r="E82" s="23" t="s">
        <v>15</v>
      </c>
      <c r="F82" s="51"/>
      <c r="G82" s="52"/>
      <c r="H82" s="52"/>
      <c r="I82" s="52"/>
      <c r="J82" s="52"/>
      <c r="K82" s="52"/>
      <c r="L82" s="52"/>
      <c r="M82" s="52"/>
      <c r="N82" s="52"/>
      <c r="O82" s="88"/>
    </row>
    <row r="83" spans="1:15" ht="23.25" customHeight="1" x14ac:dyDescent="0.25">
      <c r="A83" s="89" t="s">
        <v>73</v>
      </c>
      <c r="B83" s="90"/>
      <c r="C83" s="90"/>
      <c r="D83" s="90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1"/>
    </row>
    <row r="84" spans="1:15" ht="18" customHeight="1" x14ac:dyDescent="0.25">
      <c r="A84" s="98" t="s">
        <v>56</v>
      </c>
      <c r="B84" s="92" t="s">
        <v>57</v>
      </c>
      <c r="C84" s="92" t="s">
        <v>40</v>
      </c>
      <c r="D84" s="102"/>
      <c r="E84" s="19" t="s">
        <v>9</v>
      </c>
      <c r="F84" s="70">
        <f>F89+F87</f>
        <v>674.8</v>
      </c>
      <c r="G84" s="70">
        <f>G89+G87</f>
        <v>125.67</v>
      </c>
      <c r="H84" s="70">
        <f>H89</f>
        <v>18.623295791345583</v>
      </c>
      <c r="I84" s="70">
        <v>367.74900000000002</v>
      </c>
      <c r="J84" s="54">
        <f>I84/F84*100</f>
        <v>54.49748073503261</v>
      </c>
      <c r="K84" s="70">
        <f>K89+K87</f>
        <v>0</v>
      </c>
      <c r="L84" s="54">
        <f>K84/F84*100</f>
        <v>0</v>
      </c>
      <c r="M84" s="70">
        <f>M89+M87</f>
        <v>0</v>
      </c>
      <c r="N84" s="63">
        <f>M84/F84*100</f>
        <v>0</v>
      </c>
      <c r="O84" s="86"/>
    </row>
    <row r="85" spans="1:15" ht="18" customHeight="1" x14ac:dyDescent="0.25">
      <c r="A85" s="99"/>
      <c r="B85" s="93"/>
      <c r="C85" s="93"/>
      <c r="D85" s="103"/>
      <c r="E85" s="20" t="s">
        <v>10</v>
      </c>
      <c r="F85" s="83"/>
      <c r="G85" s="84"/>
      <c r="H85" s="84"/>
      <c r="I85" s="84"/>
      <c r="J85" s="84"/>
      <c r="K85" s="84"/>
      <c r="L85" s="84"/>
      <c r="M85" s="84"/>
      <c r="N85" s="85"/>
      <c r="O85" s="87"/>
    </row>
    <row r="86" spans="1:15" ht="32.25" customHeight="1" x14ac:dyDescent="0.25">
      <c r="A86" s="99"/>
      <c r="B86" s="93"/>
      <c r="C86" s="93"/>
      <c r="D86" s="103"/>
      <c r="E86" s="21" t="s">
        <v>11</v>
      </c>
      <c r="F86" s="53"/>
      <c r="G86" s="54"/>
      <c r="H86" s="54"/>
      <c r="I86" s="54"/>
      <c r="J86" s="54"/>
      <c r="K86" s="54"/>
      <c r="L86" s="54"/>
      <c r="M86" s="54"/>
      <c r="N86" s="54"/>
      <c r="O86" s="87"/>
    </row>
    <row r="87" spans="1:15" ht="35.25" customHeight="1" x14ac:dyDescent="0.25">
      <c r="A87" s="99"/>
      <c r="B87" s="93"/>
      <c r="C87" s="93"/>
      <c r="D87" s="103"/>
      <c r="E87" s="22" t="s">
        <v>12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63">
        <v>0</v>
      </c>
      <c r="N87" s="63">
        <v>0</v>
      </c>
      <c r="O87" s="87"/>
    </row>
    <row r="88" spans="1:15" ht="46.5" customHeight="1" x14ac:dyDescent="0.25">
      <c r="A88" s="99"/>
      <c r="B88" s="93"/>
      <c r="C88" s="93"/>
      <c r="D88" s="103"/>
      <c r="E88" s="23" t="s">
        <v>13</v>
      </c>
      <c r="F88" s="53"/>
      <c r="G88" s="54"/>
      <c r="H88" s="54"/>
      <c r="I88" s="54"/>
      <c r="J88" s="54"/>
      <c r="K88" s="54"/>
      <c r="L88" s="54"/>
      <c r="M88" s="54"/>
      <c r="N88" s="54"/>
      <c r="O88" s="87"/>
    </row>
    <row r="89" spans="1:15" ht="18" customHeight="1" x14ac:dyDescent="0.25">
      <c r="A89" s="99"/>
      <c r="B89" s="93"/>
      <c r="C89" s="93"/>
      <c r="D89" s="103"/>
      <c r="E89" s="21" t="s">
        <v>14</v>
      </c>
      <c r="F89" s="53">
        <v>674.8</v>
      </c>
      <c r="G89" s="53">
        <v>125.67</v>
      </c>
      <c r="H89" s="54">
        <f>G89/F89*100</f>
        <v>18.623295791345583</v>
      </c>
      <c r="I89" s="53">
        <v>367.74900000000002</v>
      </c>
      <c r="J89" s="54">
        <f>I89/F89*100</f>
        <v>54.49748073503261</v>
      </c>
      <c r="K89" s="53">
        <v>0</v>
      </c>
      <c r="L89" s="54">
        <f>K89/F89*100</f>
        <v>0</v>
      </c>
      <c r="M89" s="63">
        <v>0</v>
      </c>
      <c r="N89" s="63">
        <f>M89/F89*100</f>
        <v>0</v>
      </c>
      <c r="O89" s="87"/>
    </row>
    <row r="90" spans="1:15" ht="32.25" customHeight="1" x14ac:dyDescent="0.25">
      <c r="A90" s="100"/>
      <c r="B90" s="94"/>
      <c r="C90" s="94"/>
      <c r="D90" s="104"/>
      <c r="E90" s="23" t="s">
        <v>15</v>
      </c>
      <c r="F90" s="51"/>
      <c r="G90" s="52"/>
      <c r="H90" s="52"/>
      <c r="I90" s="52"/>
      <c r="J90" s="52"/>
      <c r="K90" s="52"/>
      <c r="L90" s="52"/>
      <c r="M90" s="52"/>
      <c r="N90" s="52"/>
      <c r="O90" s="88"/>
    </row>
    <row r="91" spans="1:15" ht="31.5" customHeight="1" x14ac:dyDescent="0.25">
      <c r="A91" s="133" t="s">
        <v>76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</row>
    <row r="92" spans="1:15" ht="31.5" customHeight="1" x14ac:dyDescent="0.25">
      <c r="A92" s="140" t="s">
        <v>80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2"/>
    </row>
    <row r="93" spans="1:15" ht="27" customHeight="1" x14ac:dyDescent="0.25">
      <c r="A93" s="114" t="s">
        <v>81</v>
      </c>
      <c r="B93" s="115"/>
      <c r="C93" s="115"/>
      <c r="D93" s="115"/>
      <c r="E93" s="115"/>
      <c r="F93" s="116"/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18.75" x14ac:dyDescent="0.25">
      <c r="A94" s="98" t="s">
        <v>41</v>
      </c>
      <c r="B94" s="92" t="s">
        <v>82</v>
      </c>
      <c r="C94" s="92" t="s">
        <v>24</v>
      </c>
      <c r="D94" s="102"/>
      <c r="E94" s="19" t="s">
        <v>9</v>
      </c>
      <c r="F94" s="70">
        <v>0</v>
      </c>
      <c r="G94" s="70">
        <v>0</v>
      </c>
      <c r="H94" s="70">
        <v>0</v>
      </c>
      <c r="I94" s="70">
        <f>I99+I97</f>
        <v>0</v>
      </c>
      <c r="J94" s="54">
        <v>0</v>
      </c>
      <c r="K94" s="70">
        <f>K99+K97</f>
        <v>0</v>
      </c>
      <c r="L94" s="54">
        <v>0</v>
      </c>
      <c r="M94" s="65">
        <v>0</v>
      </c>
      <c r="N94" s="70">
        <v>0</v>
      </c>
      <c r="O94" s="86"/>
    </row>
    <row r="95" spans="1:15" ht="18.75" x14ac:dyDescent="0.25">
      <c r="A95" s="99"/>
      <c r="B95" s="93"/>
      <c r="C95" s="93"/>
      <c r="D95" s="103"/>
      <c r="E95" s="20" t="s">
        <v>10</v>
      </c>
      <c r="F95" s="83"/>
      <c r="G95" s="84"/>
      <c r="H95" s="84"/>
      <c r="I95" s="84"/>
      <c r="J95" s="84"/>
      <c r="K95" s="84"/>
      <c r="L95" s="84"/>
      <c r="M95" s="84"/>
      <c r="N95" s="85"/>
      <c r="O95" s="87"/>
    </row>
    <row r="96" spans="1:15" ht="31.5" x14ac:dyDescent="0.25">
      <c r="A96" s="99"/>
      <c r="B96" s="93"/>
      <c r="C96" s="93"/>
      <c r="D96" s="103"/>
      <c r="E96" s="21" t="s">
        <v>11</v>
      </c>
      <c r="F96" s="53"/>
      <c r="G96" s="54"/>
      <c r="H96" s="54"/>
      <c r="I96" s="54"/>
      <c r="J96" s="54"/>
      <c r="K96" s="54"/>
      <c r="L96" s="54"/>
      <c r="M96" s="54"/>
      <c r="N96" s="54"/>
      <c r="O96" s="87"/>
    </row>
    <row r="97" spans="1:15" ht="31.5" x14ac:dyDescent="0.25">
      <c r="A97" s="99"/>
      <c r="B97" s="93"/>
      <c r="C97" s="93"/>
      <c r="D97" s="103"/>
      <c r="E97" s="22" t="s">
        <v>12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63">
        <v>0</v>
      </c>
      <c r="N97" s="63">
        <v>0</v>
      </c>
      <c r="O97" s="87"/>
    </row>
    <row r="98" spans="1:15" ht="54" customHeight="1" x14ac:dyDescent="0.25">
      <c r="A98" s="99"/>
      <c r="B98" s="93"/>
      <c r="C98" s="93"/>
      <c r="D98" s="103"/>
      <c r="E98" s="23" t="s">
        <v>13</v>
      </c>
      <c r="F98" s="53"/>
      <c r="G98" s="54"/>
      <c r="H98" s="54"/>
      <c r="I98" s="54"/>
      <c r="J98" s="54"/>
      <c r="K98" s="54"/>
      <c r="L98" s="54"/>
      <c r="M98" s="54"/>
      <c r="N98" s="54"/>
      <c r="O98" s="87"/>
    </row>
    <row r="99" spans="1:15" ht="15.75" customHeight="1" x14ac:dyDescent="0.25">
      <c r="A99" s="99"/>
      <c r="B99" s="93"/>
      <c r="C99" s="93"/>
      <c r="D99" s="103"/>
      <c r="E99" s="21" t="s">
        <v>14</v>
      </c>
      <c r="F99" s="53">
        <v>0</v>
      </c>
      <c r="G99" s="54">
        <v>0</v>
      </c>
      <c r="H99" s="54">
        <v>0</v>
      </c>
      <c r="I99" s="53">
        <v>0</v>
      </c>
      <c r="J99" s="54">
        <v>0</v>
      </c>
      <c r="K99" s="53">
        <v>0</v>
      </c>
      <c r="L99" s="54">
        <v>0</v>
      </c>
      <c r="M99" s="63">
        <v>0</v>
      </c>
      <c r="N99" s="63">
        <v>0</v>
      </c>
      <c r="O99" s="87"/>
    </row>
    <row r="100" spans="1:15" ht="59.25" customHeight="1" x14ac:dyDescent="0.25">
      <c r="A100" s="100"/>
      <c r="B100" s="94"/>
      <c r="C100" s="94"/>
      <c r="D100" s="104"/>
      <c r="E100" s="23" t="s">
        <v>15</v>
      </c>
      <c r="F100" s="51"/>
      <c r="G100" s="52"/>
      <c r="H100" s="52"/>
      <c r="I100" s="52"/>
      <c r="J100" s="52"/>
      <c r="K100" s="52"/>
      <c r="L100" s="52"/>
      <c r="M100" s="52"/>
      <c r="N100" s="52"/>
      <c r="O100" s="88"/>
    </row>
    <row r="101" spans="1:15" x14ac:dyDescent="0.25">
      <c r="A101" s="89" t="s">
        <v>42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1"/>
    </row>
    <row r="102" spans="1:15" ht="31.5" x14ac:dyDescent="0.3">
      <c r="A102" s="124" t="s">
        <v>16</v>
      </c>
      <c r="B102" s="125"/>
      <c r="C102" s="125"/>
      <c r="D102" s="126"/>
      <c r="E102" s="72" t="s">
        <v>17</v>
      </c>
      <c r="F102" s="49">
        <f>F94+F84+F76+F68+F60+F52+F44+F36+F20+F28</f>
        <v>1440.72</v>
      </c>
      <c r="G102" s="49">
        <f>G94+G84+G76+G68+G60+G52+G44+G36+G20+G28</f>
        <v>181.46996000000001</v>
      </c>
      <c r="H102" s="50">
        <f>G102/F102*100</f>
        <v>12.595782664223446</v>
      </c>
      <c r="I102" s="49">
        <f>I94+I84+I76+I68+I60+I52+I44+I36+I28+I20</f>
        <v>523.87</v>
      </c>
      <c r="J102" s="60">
        <f>I102/F102*100</f>
        <v>36.361680270975619</v>
      </c>
      <c r="K102" s="70">
        <f t="shared" ref="K102:N102" si="7">K107+K105</f>
        <v>0</v>
      </c>
      <c r="L102" s="70">
        <f t="shared" si="7"/>
        <v>0</v>
      </c>
      <c r="M102" s="70">
        <f t="shared" si="7"/>
        <v>0</v>
      </c>
      <c r="N102" s="70">
        <f t="shared" si="7"/>
        <v>0</v>
      </c>
      <c r="O102" s="135"/>
    </row>
    <row r="103" spans="1:15" ht="18.75" x14ac:dyDescent="0.3">
      <c r="A103" s="127"/>
      <c r="B103" s="128"/>
      <c r="C103" s="128"/>
      <c r="D103" s="129"/>
      <c r="E103" s="24" t="s">
        <v>10</v>
      </c>
      <c r="F103" s="120"/>
      <c r="G103" s="121"/>
      <c r="H103" s="121"/>
      <c r="I103" s="121"/>
      <c r="J103" s="121"/>
      <c r="K103" s="121"/>
      <c r="L103" s="121"/>
      <c r="M103" s="121"/>
      <c r="N103" s="122"/>
      <c r="O103" s="136"/>
    </row>
    <row r="104" spans="1:15" ht="31.5" x14ac:dyDescent="0.3">
      <c r="A104" s="127"/>
      <c r="B104" s="128"/>
      <c r="C104" s="128"/>
      <c r="D104" s="129"/>
      <c r="E104" s="73" t="s">
        <v>11</v>
      </c>
      <c r="F104" s="49">
        <f t="shared" ref="F104:G108" si="8">F96+F86+F78+F70+F62+F54+F46+F38+F22+F30</f>
        <v>0</v>
      </c>
      <c r="G104" s="49">
        <f t="shared" si="8"/>
        <v>0</v>
      </c>
      <c r="H104" s="50"/>
      <c r="I104" s="50"/>
      <c r="J104" s="50"/>
      <c r="K104" s="50"/>
      <c r="L104" s="50"/>
      <c r="M104" s="50"/>
      <c r="N104" s="50"/>
      <c r="O104" s="136"/>
    </row>
    <row r="105" spans="1:15" ht="31.5" x14ac:dyDescent="0.3">
      <c r="A105" s="127"/>
      <c r="B105" s="128"/>
      <c r="C105" s="128"/>
      <c r="D105" s="129"/>
      <c r="E105" s="58" t="s">
        <v>12</v>
      </c>
      <c r="F105" s="49">
        <f t="shared" si="8"/>
        <v>214.16</v>
      </c>
      <c r="G105" s="49">
        <f t="shared" si="8"/>
        <v>0</v>
      </c>
      <c r="H105" s="60">
        <f>G105/F105*100</f>
        <v>0</v>
      </c>
      <c r="I105" s="49">
        <v>32.299999999999997</v>
      </c>
      <c r="J105" s="64">
        <f>I105/F105*100</f>
        <v>15.082181546507284</v>
      </c>
      <c r="K105" s="70">
        <f t="shared" ref="K105:N105" si="9">K110+K108</f>
        <v>0</v>
      </c>
      <c r="L105" s="70">
        <f t="shared" si="9"/>
        <v>0</v>
      </c>
      <c r="M105" s="70">
        <f t="shared" si="9"/>
        <v>0</v>
      </c>
      <c r="N105" s="70">
        <f t="shared" si="9"/>
        <v>0</v>
      </c>
      <c r="O105" s="136"/>
    </row>
    <row r="106" spans="1:15" ht="47.25" x14ac:dyDescent="0.3">
      <c r="A106" s="127"/>
      <c r="B106" s="128"/>
      <c r="C106" s="128"/>
      <c r="D106" s="129"/>
      <c r="E106" s="58" t="s">
        <v>13</v>
      </c>
      <c r="F106" s="49">
        <f t="shared" si="8"/>
        <v>0</v>
      </c>
      <c r="G106" s="49">
        <f t="shared" si="8"/>
        <v>0</v>
      </c>
      <c r="H106" s="50"/>
      <c r="I106" s="50"/>
      <c r="J106" s="50"/>
      <c r="K106" s="50"/>
      <c r="L106" s="50"/>
      <c r="M106" s="50"/>
      <c r="N106" s="50"/>
      <c r="O106" s="136"/>
    </row>
    <row r="107" spans="1:15" ht="18.75" x14ac:dyDescent="0.3">
      <c r="A107" s="127"/>
      <c r="B107" s="128"/>
      <c r="C107" s="128"/>
      <c r="D107" s="129"/>
      <c r="E107" s="73" t="s">
        <v>14</v>
      </c>
      <c r="F107" s="49">
        <f t="shared" si="8"/>
        <v>1226.5600000000002</v>
      </c>
      <c r="G107" s="82">
        <f t="shared" si="8"/>
        <v>181.46996000000001</v>
      </c>
      <c r="H107" s="50">
        <f>G107/F107*100</f>
        <v>14.795033263762065</v>
      </c>
      <c r="I107" s="49">
        <f>I102-I105</f>
        <v>491.57</v>
      </c>
      <c r="J107" s="60">
        <f>I107/F107*100</f>
        <v>40.077126271849721</v>
      </c>
      <c r="K107" s="70">
        <f t="shared" ref="K107:N107" si="10">K112+K110</f>
        <v>0</v>
      </c>
      <c r="L107" s="70">
        <f t="shared" si="10"/>
        <v>0</v>
      </c>
      <c r="M107" s="70">
        <f t="shared" si="10"/>
        <v>0</v>
      </c>
      <c r="N107" s="70">
        <f t="shared" si="10"/>
        <v>0</v>
      </c>
      <c r="O107" s="136"/>
    </row>
    <row r="108" spans="1:15" ht="31.5" x14ac:dyDescent="0.3">
      <c r="A108" s="130"/>
      <c r="B108" s="131"/>
      <c r="C108" s="131"/>
      <c r="D108" s="132"/>
      <c r="E108" s="58" t="s">
        <v>15</v>
      </c>
      <c r="F108" s="49">
        <f t="shared" si="8"/>
        <v>0</v>
      </c>
      <c r="G108" s="49">
        <f t="shared" si="8"/>
        <v>0</v>
      </c>
      <c r="H108" s="50"/>
      <c r="I108" s="50"/>
      <c r="J108" s="50"/>
      <c r="K108" s="50"/>
      <c r="L108" s="50"/>
      <c r="M108" s="50"/>
      <c r="N108" s="50"/>
      <c r="O108" s="137"/>
    </row>
    <row r="109" spans="1:15" ht="31.5" x14ac:dyDescent="0.25">
      <c r="A109" s="25"/>
      <c r="B109" s="26" t="s">
        <v>18</v>
      </c>
      <c r="C109" s="27"/>
      <c r="D109" s="28"/>
      <c r="E109" s="29"/>
      <c r="F109" s="46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30" t="s">
        <v>19</v>
      </c>
      <c r="D110" s="30"/>
      <c r="E110" s="30"/>
      <c r="F110" s="47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123" t="s">
        <v>26</v>
      </c>
      <c r="C111" s="123"/>
      <c r="D111" s="123"/>
      <c r="E111" s="123"/>
      <c r="F111" s="123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30" t="s">
        <v>27</v>
      </c>
      <c r="C112" s="30"/>
      <c r="D112" s="30"/>
      <c r="E112" s="30"/>
      <c r="F112" s="47"/>
      <c r="G112" s="31"/>
      <c r="H112" s="31"/>
      <c r="I112" s="31"/>
      <c r="J112" s="25"/>
      <c r="K112" s="25"/>
      <c r="L112" s="25"/>
      <c r="M112" s="25"/>
      <c r="N112" s="25"/>
      <c r="O112" s="25"/>
    </row>
    <row r="113" spans="1:15" x14ac:dyDescent="0.25">
      <c r="A113" s="25"/>
      <c r="B113" s="30" t="s">
        <v>36</v>
      </c>
      <c r="C113" s="119" t="s">
        <v>32</v>
      </c>
      <c r="D113" s="119"/>
      <c r="E113" s="119"/>
      <c r="F113" s="46" t="s">
        <v>34</v>
      </c>
      <c r="G113" s="32"/>
      <c r="H113" s="32"/>
      <c r="I113" s="32"/>
      <c r="J113" s="33"/>
      <c r="K113" s="25"/>
      <c r="L113" s="25"/>
      <c r="M113" s="25"/>
      <c r="N113" s="25"/>
      <c r="O113" s="25"/>
    </row>
    <row r="114" spans="1:15" x14ac:dyDescent="0.25">
      <c r="A114" s="25"/>
      <c r="B114" s="31" t="s">
        <v>33</v>
      </c>
      <c r="C114" s="25"/>
      <c r="D114" s="25"/>
      <c r="E114" s="25"/>
      <c r="F114" s="4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31"/>
      <c r="C115" s="25"/>
      <c r="D115" s="25"/>
      <c r="E115" s="25"/>
      <c r="F115" s="4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31" t="s">
        <v>28</v>
      </c>
      <c r="C116" s="31"/>
      <c r="D116" s="27"/>
      <c r="E116" s="28"/>
      <c r="F116" s="48" t="s">
        <v>29</v>
      </c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31" t="s">
        <v>30</v>
      </c>
      <c r="C117" s="31"/>
      <c r="D117" s="30" t="s">
        <v>31</v>
      </c>
      <c r="E117" s="30"/>
      <c r="F117" s="4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4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4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4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4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4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4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4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4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4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4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4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4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4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4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4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4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4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4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4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4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4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4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4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4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4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4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4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4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4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4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4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4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4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4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4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4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4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4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4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4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4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4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4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4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4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4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25"/>
      <c r="B164" s="25"/>
      <c r="C164" s="25"/>
      <c r="D164" s="25"/>
      <c r="E164" s="25"/>
      <c r="F164" s="4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25"/>
      <c r="B165" s="25"/>
      <c r="C165" s="25"/>
      <c r="D165" s="25"/>
      <c r="E165" s="25"/>
      <c r="F165" s="4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25"/>
      <c r="B166" s="25"/>
      <c r="C166" s="25"/>
      <c r="D166" s="25"/>
      <c r="E166" s="25"/>
      <c r="F166" s="4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5">
      <c r="A167" s="25"/>
      <c r="B167" s="25"/>
      <c r="C167" s="25"/>
      <c r="D167" s="25"/>
      <c r="E167" s="25"/>
      <c r="F167" s="4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5">
      <c r="A168" s="25"/>
      <c r="B168" s="25"/>
      <c r="C168" s="25"/>
      <c r="D168" s="25"/>
      <c r="E168" s="25"/>
      <c r="F168" s="4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5">
      <c r="A169" s="25"/>
      <c r="B169" s="25"/>
      <c r="C169" s="25"/>
      <c r="D169" s="25"/>
      <c r="E169" s="25"/>
      <c r="F169" s="4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5">
      <c r="A170" s="25"/>
      <c r="B170" s="25"/>
      <c r="C170" s="25"/>
      <c r="D170" s="25"/>
      <c r="E170" s="25"/>
      <c r="F170" s="4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5">
      <c r="A171" s="25"/>
      <c r="B171" s="25"/>
      <c r="C171" s="25"/>
      <c r="D171" s="25"/>
      <c r="E171" s="25"/>
      <c r="F171" s="4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x14ac:dyDescent="0.25">
      <c r="A172" s="25"/>
      <c r="B172" s="25"/>
      <c r="C172" s="25"/>
      <c r="D172" s="25"/>
      <c r="E172" s="25"/>
      <c r="F172" s="4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x14ac:dyDescent="0.25">
      <c r="A173" s="25"/>
      <c r="B173" s="25"/>
      <c r="C173" s="25"/>
      <c r="D173" s="25"/>
      <c r="E173" s="25"/>
      <c r="F173" s="45"/>
      <c r="G173" s="25"/>
      <c r="H173" s="25"/>
      <c r="I173" s="25"/>
      <c r="J173" s="25"/>
      <c r="K173" s="25"/>
      <c r="L173" s="25"/>
      <c r="M173" s="25"/>
      <c r="N173" s="25"/>
      <c r="O173" s="25"/>
    </row>
  </sheetData>
  <mergeCells count="95">
    <mergeCell ref="A101:O101"/>
    <mergeCell ref="D94:D100"/>
    <mergeCell ref="C94:C100"/>
    <mergeCell ref="B94:B100"/>
    <mergeCell ref="A94:A100"/>
    <mergeCell ref="O94:O100"/>
    <mergeCell ref="F95:N95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O36:O42"/>
    <mergeCell ref="F37:N37"/>
    <mergeCell ref="C36:C42"/>
    <mergeCell ref="A35:O35"/>
    <mergeCell ref="F45:N45"/>
    <mergeCell ref="A67:O67"/>
    <mergeCell ref="A68:A74"/>
    <mergeCell ref="A60:A66"/>
    <mergeCell ref="C68:C74"/>
    <mergeCell ref="A59:O59"/>
    <mergeCell ref="B68:B74"/>
    <mergeCell ref="O68:O74"/>
    <mergeCell ref="A91:O91"/>
    <mergeCell ref="A92:O92"/>
    <mergeCell ref="S49:T49"/>
    <mergeCell ref="D60:D66"/>
    <mergeCell ref="B44:B50"/>
    <mergeCell ref="F61:N61"/>
    <mergeCell ref="O60:O66"/>
    <mergeCell ref="O52:O58"/>
    <mergeCell ref="A51:O51"/>
    <mergeCell ref="A44:A50"/>
    <mergeCell ref="F53:N53"/>
    <mergeCell ref="B60:B66"/>
    <mergeCell ref="C60:C66"/>
    <mergeCell ref="C44:C50"/>
    <mergeCell ref="D44:D50"/>
    <mergeCell ref="F77:N77"/>
    <mergeCell ref="M13:N14"/>
    <mergeCell ref="A16:O16"/>
    <mergeCell ref="C113:E113"/>
    <mergeCell ref="F103:N103"/>
    <mergeCell ref="F69:N69"/>
    <mergeCell ref="B111:F111"/>
    <mergeCell ref="A102:D108"/>
    <mergeCell ref="D68:D74"/>
    <mergeCell ref="A75:N75"/>
    <mergeCell ref="A93:O93"/>
    <mergeCell ref="A76:A82"/>
    <mergeCell ref="B76:B82"/>
    <mergeCell ref="C76:C82"/>
    <mergeCell ref="D76:D82"/>
    <mergeCell ref="O76:O82"/>
    <mergeCell ref="O102:O108"/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  <mergeCell ref="A83:O83"/>
    <mergeCell ref="O84:O90"/>
    <mergeCell ref="F85:N85"/>
    <mergeCell ref="A84:A90"/>
    <mergeCell ref="B84:B90"/>
    <mergeCell ref="C84:C90"/>
    <mergeCell ref="D84:D90"/>
    <mergeCell ref="F29:N29"/>
    <mergeCell ref="O28:O34"/>
    <mergeCell ref="A27:O27"/>
    <mergeCell ref="C20:C26"/>
    <mergeCell ref="F21:N21"/>
    <mergeCell ref="B28:B34"/>
    <mergeCell ref="A20:A26"/>
    <mergeCell ref="C28:C34"/>
    <mergeCell ref="D28:D34"/>
  </mergeCells>
  <phoneticPr fontId="6" type="noConversion"/>
  <pageMargins left="0.25" right="0.25" top="0.75" bottom="0.75" header="0.3" footer="0.3"/>
  <pageSetup paperSize="9" scale="58" orientation="landscape" r:id="rId1"/>
  <rowBreaks count="4" manualBreakCount="4">
    <brk id="27" max="14" man="1"/>
    <brk id="50" max="14" man="1"/>
    <brk id="69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01.07.2019</vt:lpstr>
      <vt:lpstr>'на 01.07.2019'!Заголовки_для_печати</vt:lpstr>
      <vt:lpstr>'на 01.07.2019'!Область_печати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2019-08-02T09:06:28Z</cp:lastPrinted>
  <dcterms:created xsi:type="dcterms:W3CDTF">2015-02-06T09:10:50Z</dcterms:created>
  <dcterms:modified xsi:type="dcterms:W3CDTF">2019-08-15T09:57:57Z</dcterms:modified>
</cp:coreProperties>
</file>