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1 кв 2021 год" sheetId="1" r:id="rId1"/>
  </sheets>
  <definedNames>
    <definedName name="_xlnm.Print_Titles" localSheetId="0">'1 кв 2021 год'!$15:$17</definedName>
    <definedName name="_xlnm.Print_Area" localSheetId="0">'1 кв 2021 год'!$A$1:$O$184</definedName>
  </definedNames>
  <calcPr fullCalcOnLoad="1"/>
</workbook>
</file>

<file path=xl/sharedStrings.xml><?xml version="1.0" encoding="utf-8"?>
<sst xmlns="http://schemas.openxmlformats.org/spreadsheetml/2006/main" count="233" uniqueCount="91">
  <si>
    <t>№ п/п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</si>
  <si>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</si>
  <si>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</si>
  <si>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 xml:space="preserve"> тыс. рублей</t>
  </si>
  <si>
    <t xml:space="preserve">% </t>
  </si>
  <si>
    <t>Цель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</si>
  <si>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</si>
  <si>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</si>
  <si>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</si>
  <si>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</si>
  <si>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</si>
  <si>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</si>
  <si>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</si>
  <si>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</si>
  <si>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 xml:space="preserve">. . . </t>
  </si>
  <si>
    <t>И т.д.</t>
  </si>
  <si>
    <t>Наименование подпрограммы 2</t>
  </si>
  <si>
    <t>Задача 2</t>
  </si>
  <si>
    <t>2.1.</t>
  </si>
  <si>
    <t>Наименование мероприятия подпрограммы 2</t>
  </si>
  <si>
    <t>2.2.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</si>
  <si>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</si>
  <si>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</si>
  <si>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</si>
  <si>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</si>
  <si>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</si>
  <si>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</si>
  <si>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</si>
  <si>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>Результаты реализации мероприятия  на ____________ 2015 года  (достижение основных целевых показателей) план/факт:</t>
  </si>
  <si>
    <t xml:space="preserve">   (отчетный период)</t>
  </si>
  <si>
    <t>январь-декабрь</t>
  </si>
  <si>
    <t xml:space="preserve">Согласовано: </t>
  </si>
  <si>
    <t>Ответственный исполнитель:          отдел организации деятельности администрации поселения</t>
  </si>
  <si>
    <t>Подпрограмма 1: Обеспечение свободы творчества и прав граждан на участие в культурной жизни</t>
  </si>
  <si>
    <t>Итого по подпрограмме 1</t>
  </si>
  <si>
    <t>2.1</t>
  </si>
  <si>
    <t>8(34668) 51-031</t>
  </si>
  <si>
    <t>Цель: Реализация стратегической роли культуры как факторов обеспечения социальной стабильности и консолидации жителей поселения, духовно-нравственного основания развития личности</t>
  </si>
  <si>
    <t xml:space="preserve">Задача: Создание условий для гармоничного этнокультурного развития , сохранение и приумножение культурного потенциала поселения, комплексное обеспечение культурно-досуговых потребностей жителей поселения </t>
  </si>
  <si>
    <t>Обеспечение проведения культурно-массовых мероприятий поселения</t>
  </si>
  <si>
    <t>Задача: Создание условий для гармоничного этнокультурного развития, сохранение и приумножение культурного потенциала поселения, комплексное обеспечение культурно-досуговых потребностей жителей поселения</t>
  </si>
  <si>
    <t>Комплексное обеспечение культурно-досуговых потребностей жителей поселения</t>
  </si>
  <si>
    <t>Итого по подпрограмме 3</t>
  </si>
  <si>
    <t>3.1</t>
  </si>
  <si>
    <t>Организация музейного обслуживания населения с учетом интересов и потребностей, различных социально-возрастных и образовательных групп</t>
  </si>
  <si>
    <t>Задача: Совершенствование музейной деятельности, обеспечение прав населения на доступ к культурным ценностям и участию в культурной жизни</t>
  </si>
  <si>
    <t xml:space="preserve">Цель: Создание условий, ориентирующих граждан на здоровый образ жизни, в том числе на занятия физической культурой и спортом </t>
  </si>
  <si>
    <t xml:space="preserve">Задача: Обеспечение условий проведения физкультурно-оздоровительных и спортивных мероприятий городского  поселения </t>
  </si>
  <si>
    <t>4.1</t>
  </si>
  <si>
    <t>Итого по подпрограмме 4</t>
  </si>
  <si>
    <t>4.2</t>
  </si>
  <si>
    <t>Обеспечение условий для развития на территории поселения физической культурыи массового спорта</t>
  </si>
  <si>
    <t>Организация проведения официальных физкультурно-оздоровительных и спортивных мероприятий поселения</t>
  </si>
  <si>
    <t>"Развитие культуры, физической культуры и спорта в городском поселении Новоаганск"</t>
  </si>
  <si>
    <t>Подпрограмма 4: Развитие физической культуры и спорта в городском поселении Новоаганск</t>
  </si>
  <si>
    <t>Подпрограмма 2: Создание условий для организации досуга жителей поселения</t>
  </si>
  <si>
    <t>Подпрограмма 3: Обеспечение прав граждан на доступ к культурным ценностям</t>
  </si>
  <si>
    <t>реализации муниципальной программы</t>
  </si>
  <si>
    <t>Наименование мероприятий муниципальной программы</t>
  </si>
  <si>
    <t>2.2</t>
  </si>
  <si>
    <t>Создание условий для предоставления культурно-досуговых услуг</t>
  </si>
  <si>
    <t>3.2</t>
  </si>
  <si>
    <t>Создание условий для предоставления услуг музейного обслуживания</t>
  </si>
  <si>
    <r>
      <t xml:space="preserve">Реквизиты нормативного правового акта, которым  утверждена программа: </t>
    </r>
    <r>
      <rPr>
        <u val="single"/>
        <sz val="12"/>
        <rFont val="Times New Roman"/>
        <family val="1"/>
      </rPr>
      <t xml:space="preserve">Постановление администрации городского поселения Новоаганск от 06.11.2018 № 466 </t>
    </r>
  </si>
  <si>
    <t>«Об утверждении муниципальной программы «Развитие культуры, физической культуры и спорта в городском поселении Новоаганск»</t>
  </si>
  <si>
    <t>Отчет о ходе</t>
  </si>
  <si>
    <t>Прочие расходы</t>
  </si>
  <si>
    <t>Всего</t>
  </si>
  <si>
    <t xml:space="preserve"> </t>
  </si>
  <si>
    <t>Ответственный исполнитель (Отдел организации деятельности администрации городского поселения Новоаганск)</t>
  </si>
  <si>
    <t>Соисполнитель 1 (Муниципальное казенное учреждение "Сельский дом культуры с. Варьеган"</t>
  </si>
  <si>
    <t>Соисполнитель 2 (Муниципальное казенное учреждение "Этнографический парк - музей с. Варьеган"</t>
  </si>
  <si>
    <t>Соисполнитель 3 (Муниципальное казенное учреждение "Учреждение по обеспечению деятельности органов местного самоуправления"</t>
  </si>
  <si>
    <t>Начальник ООДА                                                               Сафина Зухра Рифкатовна</t>
  </si>
  <si>
    <t>Начальник отдела финансов                                         Черных Татьяна Тимофеевна</t>
  </si>
  <si>
    <t>Начальник отдела экономики                                     Мальцева Лариса Геннадьевна</t>
  </si>
  <si>
    <t xml:space="preserve">(должность)                                                                                             (Ф.И.О.)                              (подпись) </t>
  </si>
  <si>
    <t xml:space="preserve">Оплата труда и начисления на оплату труда выплачиваются в установленные сроки ежемесячно 10 числа следующего за отчётным месяцем. Оплата коммунальных услуг и оплата услуг по содержанию имущества по факту предоставления платёжных документов, а именно по окончании текущего месяца. 
</t>
  </si>
  <si>
    <t>на 31 марта 2021 года</t>
  </si>
  <si>
    <t>(в редакции постановлений от 12.02.2019 № 84 "О внесении изменений в постановление администрации городского поселения Новоаганск от 06.11.2018 № 466", от 27.05.2019 № 216 "О внесении изменений в постановление администрации городского поселения Новоаганск от 06.11.2018 № 466", от 26.08.2019 № 318 "О внесении изменений в постановление администрации городского поселения Новоаганск от 06.11.2018 № 466", от 05.11.2019 № 404 "О внесении изменений в постановление администрации городского поселения Новоаганск от 06.11.2018 № 466", от 16.12.2019 № 488 "О внесении изменений в постановление администрации городского поселения Новоаганск от 06.11.2018 № 466", от 18.02.2020 № 71 "О внесении изменений в постановление администрации городского поселения Новоаганск от 06.11.2018 № 466", от 01.06.2020 № 213 "О внесении изменений в постановление администрации городского поселения Новоаганск от 06.11.2018 № 466", от 05.11.2020 № 400 "О внесении изменений в постановление администрации городского поселения Новоаганск от 06.11.2018 № 466", от 01.03.2021 № 54 "О внесении изменений в постановление администрации городского поселения Новоаганск от 06.11.2018 № 466" )</t>
  </si>
  <si>
    <t>Объемы финансирования (план) всего на 2021 год, тыс. руб.</t>
  </si>
  <si>
    <t>Исполнено на 01.04.2021</t>
  </si>
  <si>
    <t>Исполнено на 01.07.2021</t>
  </si>
  <si>
    <t>Исполнено на  01.10.2021</t>
  </si>
  <si>
    <t xml:space="preserve">Исполнено за 2021 год </t>
  </si>
  <si>
    <t xml:space="preserve">Результаты реализации мероприятия  </t>
  </si>
  <si>
    <t>В рамках мероприятия обеспечивается деятельность МКУ "ЭПМ с. Варьеган". За I квартал 2021 года проведено 64 мероприятия местного значения, участников - 27 человек (офлайн), 2435 (онлайн просмотров). Мероприятия по культурно - образовательной деятельности, запланированные к проведению в I квартале 2021 года - проведены. За I квартал 2021 года заключен 21 договор по п. 4 с. 93 ФЗ, 3 договора с единственным поставщиком в соответствии с Планом закупок на сумму 856,35 тыс. руб..</t>
  </si>
  <si>
    <t>В рамках мероприятия обеспечивается деятельность МКУ "СДК с. Варьеган". За  I квартал 2021 года проведено 101 мероприятие, в т.ч. 9 национальных. Приобретен призовой фонд. Посетителей - 5944 человека. Все запланированные мероприятия проведены в полном объеме, согласно плана работ. Заключено 17 договоров на общую сумму 1299,7 тыс. руб., из них п.4 ч.1 ст. 93 44-ФЗ - 11 договоров на общую сумму 383,6 тыс. руб., п.5 ч.1 ст.93 44-ФЗ - 1 договор на общую сумму 150,80 тыс. руб..</t>
  </si>
  <si>
    <t xml:space="preserve">За I квартал 2021 года проведено 10 культурно-массовых мероприятий. Все запланированные мероприятия проведены в полном объеме, согласно плана работ. Произведена оплата за приобретение призового фонда в рамках заключенного договора № 19933 от 24.02.2021 с ООО "Симмамарт"; в рамках заключенного договора № 1 от 10.12.2020 за приобретение цветов с ИП Солтанова М.Ао.; в рамках заключенного договора № 1 от 17.03.2021 за приобретение баннеров с ИП Вахитов А.Р.; в рамках заключенного договора № 3 от 01.03.2021 за приобретение баннера с ИП Рамазанова Е.М.. Заключены  муниципальные контракты на поставку товаров для формирования призового фонда № 1 от 09.03.2021 с ИП Моцпан О.Г. и № 2 от 09.03.2021 с ООО "Аган". </t>
  </si>
  <si>
    <t>В рамках создания условий для предоставления культурно- досуговых услуг  заключен 1 договор по п.4 ч.1 ст.93 44-ФЗ  на сумму 86 тыс.руб. Договор № Р-12-21 от 10.02.2021 "Текущий ремонт здания".</t>
  </si>
  <si>
    <t xml:space="preserve">В рамках мероприятия обеспечивается организация физкультурно-оздоровительных и спортивных мероприятий в поселении. За I квартал 2021 года инструкторами по спорту МКУ "УОДОМС" проведено 6 спортивных оздоровительных мероприятий. Произведена оплата за приобретение призового фонда, в рамках заключенного договора № 19933 от 24.02.2021 с ООО "Симмамарт". Заключены  муниципальные контракты на поставку товаров для формирования призового фонда № 1 от 09.03.2021 с ИП Моцпан О.Г. и № 2 от 09.03.2021 с ООО "Аган".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</si>
</sst>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i/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" fontId="9" fillId="0" borderId="10" xfId="63" applyNumberFormat="1" applyFont="1" applyFill="1" applyBorder="1" applyAlignment="1" applyProtection="1">
      <alignment vertical="center" wrapText="1"/>
      <protection locked="0"/>
    </xf>
    <xf numFmtId="172" fontId="9" fillId="0" borderId="10" xfId="63" applyNumberFormat="1" applyFont="1" applyFill="1" applyBorder="1" applyAlignment="1" applyProtection="1">
      <alignment vertical="center" wrapText="1"/>
      <protection locked="0"/>
    </xf>
    <xf numFmtId="172" fontId="9" fillId="0" borderId="11" xfId="63" applyNumberFormat="1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172" fontId="9" fillId="0" borderId="13" xfId="63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172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172" fontId="9" fillId="0" borderId="12" xfId="63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horizontal="right" vertical="center"/>
      <protection locked="0"/>
    </xf>
    <xf numFmtId="172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6" xfId="0" applyNumberFormat="1" applyFont="1" applyFill="1" applyBorder="1" applyAlignment="1" applyProtection="1">
      <alignment horizontal="right" vertical="center"/>
      <protection locked="0"/>
    </xf>
    <xf numFmtId="172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0" xfId="0" applyNumberFormat="1" applyFont="1" applyFill="1" applyBorder="1" applyAlignment="1" applyProtection="1">
      <alignment horizontal="right" vertical="center"/>
      <protection locked="0"/>
    </xf>
    <xf numFmtId="172" fontId="9" fillId="0" borderId="11" xfId="63" applyNumberFormat="1" applyFont="1" applyFill="1" applyBorder="1" applyAlignment="1" applyProtection="1">
      <alignment vertical="center" wrapText="1"/>
      <protection/>
    </xf>
    <xf numFmtId="172" fontId="9" fillId="0" borderId="11" xfId="0" applyNumberFormat="1" applyFont="1" applyFill="1" applyBorder="1" applyAlignment="1" applyProtection="1">
      <alignment horizontal="right" vertical="center"/>
      <protection/>
    </xf>
    <xf numFmtId="172" fontId="9" fillId="0" borderId="15" xfId="0" applyNumberFormat="1" applyFont="1" applyFill="1" applyBorder="1" applyAlignment="1" applyProtection="1">
      <alignment horizontal="right" vertical="center"/>
      <protection/>
    </xf>
    <xf numFmtId="172" fontId="8" fillId="0" borderId="10" xfId="0" applyNumberFormat="1" applyFont="1" applyFill="1" applyBorder="1" applyAlignment="1" applyProtection="1">
      <alignment vertical="top" wrapText="1"/>
      <protection/>
    </xf>
    <xf numFmtId="172" fontId="9" fillId="0" borderId="15" xfId="63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top" wrapText="1"/>
      <protection/>
    </xf>
    <xf numFmtId="172" fontId="10" fillId="0" borderId="11" xfId="0" applyNumberFormat="1" applyFont="1" applyFill="1" applyBorder="1" applyAlignment="1" applyProtection="1">
      <alignment horizontal="right" vertical="center" wrapText="1"/>
      <protection/>
    </xf>
    <xf numFmtId="172" fontId="10" fillId="0" borderId="11" xfId="0" applyNumberFormat="1" applyFont="1" applyFill="1" applyBorder="1" applyAlignment="1" applyProtection="1">
      <alignment horizontal="right" vertical="center"/>
      <protection/>
    </xf>
    <xf numFmtId="172" fontId="10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vertical="center" wrapText="1"/>
      <protection locked="0"/>
    </xf>
    <xf numFmtId="172" fontId="9" fillId="0" borderId="12" xfId="63" applyNumberFormat="1" applyFont="1" applyFill="1" applyBorder="1" applyAlignment="1" applyProtection="1">
      <alignment vertical="center" wrapText="1"/>
      <protection/>
    </xf>
    <xf numFmtId="172" fontId="10" fillId="0" borderId="10" xfId="0" applyNumberFormat="1" applyFont="1" applyFill="1" applyBorder="1" applyAlignment="1" applyProtection="1">
      <alignment horizontal="right" vertical="center" wrapText="1"/>
      <protection/>
    </xf>
    <xf numFmtId="172" fontId="10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vertical="top" wrapText="1"/>
      <protection locked="0"/>
    </xf>
    <xf numFmtId="4" fontId="9" fillId="0" borderId="13" xfId="63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2" fillId="0" borderId="18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8" xfId="0" applyFont="1" applyBorder="1" applyAlignment="1">
      <alignment/>
    </xf>
    <xf numFmtId="172" fontId="9" fillId="0" borderId="0" xfId="63" applyNumberFormat="1" applyFont="1" applyFill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180" fontId="19" fillId="0" borderId="10" xfId="63" applyNumberFormat="1" applyFont="1" applyFill="1" applyBorder="1" applyAlignment="1" applyProtection="1">
      <alignment vertical="center" wrapText="1"/>
      <protection locked="0"/>
    </xf>
    <xf numFmtId="180" fontId="19" fillId="0" borderId="10" xfId="0" applyNumberFormat="1" applyFont="1" applyFill="1" applyBorder="1" applyAlignment="1" applyProtection="1">
      <alignment vertical="center" wrapText="1"/>
      <protection locked="0"/>
    </xf>
    <xf numFmtId="18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12" xfId="0" applyNumberFormat="1" applyFont="1" applyFill="1" applyBorder="1" applyAlignment="1" applyProtection="1">
      <alignment vertical="center" wrapText="1"/>
      <protection locked="0"/>
    </xf>
    <xf numFmtId="180" fontId="8" fillId="0" borderId="10" xfId="0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8" fillId="0" borderId="17" xfId="0" applyNumberFormat="1" applyFont="1" applyFill="1" applyBorder="1" applyAlignment="1" applyProtection="1">
      <alignment vertical="center" wrapText="1"/>
      <protection locked="0"/>
    </xf>
    <xf numFmtId="180" fontId="8" fillId="0" borderId="15" xfId="0" applyNumberFormat="1" applyFont="1" applyFill="1" applyBorder="1" applyAlignment="1" applyProtection="1">
      <alignment vertical="center" wrapText="1"/>
      <protection locked="0"/>
    </xf>
    <xf numFmtId="180" fontId="8" fillId="0" borderId="19" xfId="0" applyNumberFormat="1" applyFont="1" applyFill="1" applyBorder="1" applyAlignment="1" applyProtection="1">
      <alignment vertical="center" wrapText="1"/>
      <protection locked="0"/>
    </xf>
    <xf numFmtId="180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12" xfId="63" applyNumberFormat="1" applyFont="1" applyFill="1" applyBorder="1" applyAlignment="1" applyProtection="1">
      <alignment vertical="center" wrapText="1"/>
      <protection locked="0"/>
    </xf>
    <xf numFmtId="180" fontId="19" fillId="0" borderId="13" xfId="63" applyNumberFormat="1" applyFont="1" applyFill="1" applyBorder="1" applyAlignment="1" applyProtection="1">
      <alignment vertical="center" wrapText="1"/>
      <protection locked="0"/>
    </xf>
    <xf numFmtId="180" fontId="19" fillId="0" borderId="14" xfId="63" applyNumberFormat="1" applyFont="1" applyFill="1" applyBorder="1" applyAlignment="1" applyProtection="1">
      <alignment vertical="center" wrapText="1"/>
      <protection locked="0"/>
    </xf>
    <xf numFmtId="180" fontId="19" fillId="0" borderId="16" xfId="63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0" fontId="8" fillId="0" borderId="10" xfId="63" applyNumberFormat="1" applyFont="1" applyFill="1" applyBorder="1" applyAlignment="1" applyProtection="1">
      <alignment vertical="center" wrapText="1"/>
      <protection locked="0"/>
    </xf>
    <xf numFmtId="180" fontId="8" fillId="0" borderId="14" xfId="63" applyNumberFormat="1" applyFont="1" applyFill="1" applyBorder="1" applyAlignment="1" applyProtection="1">
      <alignment vertical="center" wrapText="1"/>
      <protection locked="0"/>
    </xf>
    <xf numFmtId="180" fontId="8" fillId="0" borderId="12" xfId="63" applyNumberFormat="1" applyFont="1" applyFill="1" applyBorder="1" applyAlignment="1" applyProtection="1">
      <alignment vertical="center" wrapText="1"/>
      <protection locked="0"/>
    </xf>
    <xf numFmtId="180" fontId="8" fillId="0" borderId="20" xfId="63" applyNumberFormat="1" applyFont="1" applyFill="1" applyBorder="1" applyAlignment="1" applyProtection="1">
      <alignment vertical="center" wrapText="1"/>
      <protection locked="0"/>
    </xf>
    <xf numFmtId="180" fontId="8" fillId="0" borderId="13" xfId="63" applyNumberFormat="1" applyFont="1" applyFill="1" applyBorder="1" applyAlignment="1" applyProtection="1">
      <alignment vertical="center" wrapText="1"/>
      <protection locked="0"/>
    </xf>
    <xf numFmtId="180" fontId="8" fillId="0" borderId="21" xfId="63" applyNumberFormat="1" applyFont="1" applyFill="1" applyBorder="1" applyAlignment="1" applyProtection="1">
      <alignment vertical="center" wrapText="1"/>
      <protection locked="0"/>
    </xf>
    <xf numFmtId="180" fontId="19" fillId="0" borderId="17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wrapText="1"/>
    </xf>
    <xf numFmtId="0" fontId="8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180" fontId="8" fillId="0" borderId="2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72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17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/>
      <protection locked="0"/>
    </xf>
    <xf numFmtId="0" fontId="10" fillId="0" borderId="16" xfId="0" applyFont="1" applyFill="1" applyBorder="1" applyAlignment="1" applyProtection="1">
      <alignment vertical="top" wrapText="1"/>
      <protection locked="0"/>
    </xf>
    <xf numFmtId="18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180" fontId="9" fillId="0" borderId="10" xfId="63" applyNumberFormat="1" applyFont="1" applyFill="1" applyBorder="1" applyAlignment="1" applyProtection="1">
      <alignment vertical="center" wrapText="1"/>
      <protection locked="0"/>
    </xf>
    <xf numFmtId="180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10" fillId="0" borderId="10" xfId="0" applyNumberFormat="1" applyFont="1" applyFill="1" applyBorder="1" applyAlignment="1" applyProtection="1">
      <alignment horizontal="right" vertical="center"/>
      <protection locked="0"/>
    </xf>
    <xf numFmtId="180" fontId="10" fillId="0" borderId="14" xfId="0" applyNumberFormat="1" applyFont="1" applyFill="1" applyBorder="1" applyAlignment="1" applyProtection="1">
      <alignment horizontal="right" vertical="center"/>
      <protection locked="0"/>
    </xf>
    <xf numFmtId="180" fontId="19" fillId="0" borderId="16" xfId="0" applyNumberFormat="1" applyFont="1" applyFill="1" applyBorder="1" applyAlignment="1" applyProtection="1">
      <alignment vertical="center" wrapText="1"/>
      <protection locked="0"/>
    </xf>
    <xf numFmtId="2" fontId="0" fillId="0" borderId="23" xfId="0" applyNumberFormat="1" applyFill="1" applyBorder="1" applyAlignment="1">
      <alignment horizontal="left" vertical="center" wrapText="1"/>
    </xf>
    <xf numFmtId="2" fontId="19" fillId="0" borderId="14" xfId="63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180" fontId="19" fillId="0" borderId="20" xfId="63" applyNumberFormat="1" applyFont="1" applyFill="1" applyBorder="1" applyAlignment="1" applyProtection="1">
      <alignment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21" xfId="0" applyNumberFormat="1" applyFont="1" applyFill="1" applyBorder="1" applyAlignment="1">
      <alignment horizontal="center" vertical="center" wrapText="1"/>
    </xf>
    <xf numFmtId="180" fontId="19" fillId="0" borderId="22" xfId="0" applyNumberFormat="1" applyFont="1" applyFill="1" applyBorder="1" applyAlignment="1">
      <alignment horizontal="center" vertical="center" wrapText="1"/>
    </xf>
    <xf numFmtId="180" fontId="19" fillId="0" borderId="20" xfId="0" applyNumberFormat="1" applyFont="1" applyFill="1" applyBorder="1" applyAlignment="1">
      <alignment horizontal="center" vertical="center" wrapText="1"/>
    </xf>
    <xf numFmtId="180" fontId="8" fillId="0" borderId="17" xfId="0" applyNumberFormat="1" applyFont="1" applyFill="1" applyBorder="1" applyAlignment="1">
      <alignment horizontal="center" vertical="center" wrapText="1"/>
    </xf>
    <xf numFmtId="180" fontId="8" fillId="0" borderId="23" xfId="0" applyNumberFormat="1" applyFont="1" applyFill="1" applyBorder="1" applyAlignment="1">
      <alignment horizontal="center"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18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56" fillId="0" borderId="14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 applyProtection="1">
      <alignment horizontal="center" vertical="top" wrapText="1"/>
      <protection/>
    </xf>
    <xf numFmtId="180" fontId="8" fillId="0" borderId="16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12" xfId="0" applyNumberFormat="1" applyFont="1" applyFill="1" applyBorder="1" applyAlignment="1" applyProtection="1">
      <alignment horizontal="justify" vertical="top" wrapText="1"/>
      <protection locked="0"/>
    </xf>
    <xf numFmtId="180" fontId="19" fillId="0" borderId="22" xfId="0" applyNumberFormat="1" applyFont="1" applyFill="1" applyBorder="1" applyAlignment="1" applyProtection="1">
      <alignment horizontal="left" vertical="center" wrapText="1"/>
      <protection locked="0"/>
    </xf>
    <xf numFmtId="180" fontId="23" fillId="0" borderId="0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18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>
      <alignment vertical="center" wrapText="1"/>
    </xf>
    <xf numFmtId="49" fontId="9" fillId="0" borderId="14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24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180" fontId="19" fillId="0" borderId="22" xfId="0" applyNumberFormat="1" applyFont="1" applyFill="1" applyBorder="1" applyAlignment="1" applyProtection="1">
      <alignment vertical="center" wrapText="1"/>
      <protection locked="0"/>
    </xf>
    <xf numFmtId="180" fontId="19" fillId="0" borderId="20" xfId="0" applyNumberFormat="1" applyFon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180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80" fontId="19" fillId="0" borderId="20" xfId="0" applyNumberFormat="1" applyFont="1" applyFill="1" applyBorder="1" applyAlignment="1" applyProtection="1">
      <alignment horizontal="left" vertical="center" wrapText="1"/>
      <protection locked="0"/>
    </xf>
    <xf numFmtId="180" fontId="23" fillId="0" borderId="18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8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180" fontId="8" fillId="0" borderId="21" xfId="0" applyNumberFormat="1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180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180" fontId="23" fillId="0" borderId="11" xfId="0" applyNumberFormat="1" applyFont="1" applyFill="1" applyBorder="1" applyAlignment="1">
      <alignment horizontal="left" vertical="center" wrapText="1"/>
    </xf>
    <xf numFmtId="180" fontId="10" fillId="0" borderId="10" xfId="63" applyNumberFormat="1" applyFont="1" applyFill="1" applyBorder="1" applyAlignment="1" applyProtection="1">
      <alignment vertical="center" wrapText="1"/>
      <protection locked="0"/>
    </xf>
    <xf numFmtId="0" fontId="5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NumberFormat="1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0" fontId="16" fillId="0" borderId="15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4"/>
  <sheetViews>
    <sheetView tabSelected="1" zoomScale="110" zoomScaleNormal="110" zoomScaleSheetLayoutView="100" workbookViewId="0" topLeftCell="A169">
      <pane xSplit="31965" topLeftCell="F1" activePane="topLeft" state="split"/>
      <selection pane="topLeft" activeCell="J201" sqref="J201"/>
      <selection pane="topRight" activeCell="T120" sqref="T120"/>
    </sheetView>
  </sheetViews>
  <sheetFormatPr defaultColWidth="9.140625" defaultRowHeight="15"/>
  <cols>
    <col min="1" max="1" width="6.421875" style="0" customWidth="1"/>
    <col min="2" max="2" width="30.8515625" style="0" customWidth="1"/>
    <col min="3" max="3" width="0.9921875" style="0" customWidth="1"/>
    <col min="4" max="4" width="10.7109375" style="0" hidden="1" customWidth="1"/>
    <col min="5" max="5" width="16.140625" style="0" customWidth="1"/>
    <col min="6" max="6" width="14.57421875" style="0" customWidth="1"/>
    <col min="7" max="7" width="11.57421875" style="0" customWidth="1"/>
    <col min="8" max="8" width="8.57421875" style="0" customWidth="1"/>
    <col min="9" max="9" width="9.7109375" style="0" customWidth="1"/>
    <col min="10" max="10" width="8.8515625" style="0" customWidth="1"/>
    <col min="11" max="11" width="9.7109375" style="0" customWidth="1"/>
    <col min="12" max="12" width="10.140625" style="0" customWidth="1"/>
    <col min="13" max="13" width="9.7109375" style="0" customWidth="1"/>
    <col min="14" max="14" width="9.28125" style="0" customWidth="1"/>
    <col min="15" max="15" width="26.28125" style="0" customWidth="1"/>
  </cols>
  <sheetData>
    <row r="2" spans="3:10" ht="15.75">
      <c r="C2" s="155" t="s">
        <v>65</v>
      </c>
      <c r="D2" s="155"/>
      <c r="E2" s="155"/>
      <c r="F2" s="155"/>
      <c r="G2" s="155"/>
      <c r="H2" s="155"/>
      <c r="I2" s="155"/>
      <c r="J2" s="155"/>
    </row>
    <row r="3" spans="1:15" ht="15" customHeight="1">
      <c r="A3" s="63"/>
      <c r="B3" s="64"/>
      <c r="C3" s="156" t="s">
        <v>57</v>
      </c>
      <c r="D3" s="156"/>
      <c r="E3" s="156"/>
      <c r="F3" s="156"/>
      <c r="G3" s="156"/>
      <c r="H3" s="156"/>
      <c r="I3" s="156"/>
      <c r="J3" s="156"/>
      <c r="K3" s="63"/>
      <c r="L3" s="63"/>
      <c r="M3" s="63"/>
      <c r="N3" s="63"/>
      <c r="O3" s="63"/>
    </row>
    <row r="4" spans="1:15" ht="15" customHeight="1">
      <c r="A4" s="63"/>
      <c r="B4" s="64"/>
      <c r="C4" s="66" t="s">
        <v>53</v>
      </c>
      <c r="D4" s="63"/>
      <c r="E4" s="63"/>
      <c r="F4" s="63"/>
      <c r="G4" s="65"/>
      <c r="H4" s="65"/>
      <c r="I4" s="65"/>
      <c r="J4" s="63"/>
      <c r="K4" s="63"/>
      <c r="L4" s="63"/>
      <c r="M4" s="63"/>
      <c r="N4" s="63"/>
      <c r="O4" s="63"/>
    </row>
    <row r="5" spans="1:15" ht="15" customHeight="1">
      <c r="A5" s="63"/>
      <c r="B5" s="64"/>
      <c r="C5" s="63"/>
      <c r="D5" s="63"/>
      <c r="E5" s="67"/>
      <c r="F5" s="63"/>
      <c r="G5" s="65"/>
      <c r="H5" s="65"/>
      <c r="I5" s="65"/>
      <c r="J5" s="63"/>
      <c r="K5" s="63"/>
      <c r="L5" s="63"/>
      <c r="M5" s="63"/>
      <c r="N5" s="63"/>
      <c r="O5" s="63"/>
    </row>
    <row r="6" spans="1:15" ht="15" customHeight="1">
      <c r="A6" s="63"/>
      <c r="B6" s="68"/>
      <c r="C6" s="68"/>
      <c r="D6" s="68"/>
      <c r="E6" s="63"/>
      <c r="F6" s="69" t="s">
        <v>78</v>
      </c>
      <c r="G6" s="65"/>
      <c r="H6" s="63"/>
      <c r="I6" s="65"/>
      <c r="J6" s="63"/>
      <c r="K6" s="63"/>
      <c r="L6" s="63"/>
      <c r="M6" s="63"/>
      <c r="N6" s="63"/>
      <c r="O6" s="63"/>
    </row>
    <row r="7" spans="1:15" ht="15" customHeight="1">
      <c r="A7" s="63"/>
      <c r="B7" s="68"/>
      <c r="C7" s="70"/>
      <c r="D7" s="70"/>
      <c r="E7" s="63"/>
      <c r="F7" s="71" t="s">
        <v>29</v>
      </c>
      <c r="G7" s="65"/>
      <c r="H7" s="65"/>
      <c r="I7" s="63"/>
      <c r="J7" s="63"/>
      <c r="K7" s="63"/>
      <c r="L7" s="63"/>
      <c r="M7" s="63"/>
      <c r="N7" s="63"/>
      <c r="O7" s="63"/>
    </row>
    <row r="8" spans="1:15" ht="15" customHeight="1">
      <c r="A8" s="63"/>
      <c r="B8" s="68"/>
      <c r="C8" s="68"/>
      <c r="D8" s="68"/>
      <c r="E8" s="68"/>
      <c r="F8" s="68"/>
      <c r="G8" s="65"/>
      <c r="H8" s="65"/>
      <c r="I8" s="65"/>
      <c r="J8" s="63"/>
      <c r="K8" s="63"/>
      <c r="L8" s="63"/>
      <c r="M8" s="63"/>
      <c r="N8" s="63"/>
      <c r="O8" s="63"/>
    </row>
    <row r="9" spans="1:15" ht="15" customHeight="1">
      <c r="A9" s="63"/>
      <c r="B9" s="72" t="s">
        <v>63</v>
      </c>
      <c r="C9" s="68"/>
      <c r="D9" s="68"/>
      <c r="E9" s="123"/>
      <c r="F9" s="123"/>
      <c r="G9" s="123"/>
      <c r="H9" s="123"/>
      <c r="I9" s="123"/>
      <c r="J9" s="124"/>
      <c r="K9" s="63"/>
      <c r="L9" s="63"/>
      <c r="M9" s="63"/>
      <c r="N9" s="63"/>
      <c r="O9" s="63"/>
    </row>
    <row r="10" spans="1:15" ht="15" customHeight="1">
      <c r="A10" s="63"/>
      <c r="B10" s="125" t="s">
        <v>64</v>
      </c>
      <c r="C10" s="68"/>
      <c r="D10" s="68"/>
      <c r="E10" s="123"/>
      <c r="F10" s="123"/>
      <c r="G10" s="123"/>
      <c r="H10" s="123"/>
      <c r="I10" s="123"/>
      <c r="J10" s="124"/>
      <c r="K10" s="63"/>
      <c r="L10" s="63"/>
      <c r="M10" s="63"/>
      <c r="N10" s="63"/>
      <c r="O10" s="63"/>
    </row>
    <row r="11" spans="1:15" ht="15" customHeight="1">
      <c r="A11" s="63"/>
      <c r="B11" s="217" t="s">
        <v>79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</row>
    <row r="12" spans="1:15" ht="132" customHeight="1">
      <c r="A12" s="63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5" customHeight="1">
      <c r="A13" s="63"/>
      <c r="B13" s="72" t="s">
        <v>32</v>
      </c>
      <c r="C13" s="73"/>
      <c r="D13" s="73"/>
      <c r="E13" s="73"/>
      <c r="F13" s="73"/>
      <c r="G13" s="74"/>
      <c r="H13" s="68"/>
      <c r="I13" s="68"/>
      <c r="J13" s="75"/>
      <c r="K13" s="63"/>
      <c r="L13" s="63"/>
      <c r="M13" s="63"/>
      <c r="N13" s="63"/>
      <c r="O13" s="63"/>
    </row>
    <row r="14" spans="1:15" ht="15" customHeight="1">
      <c r="A14" s="63"/>
      <c r="B14" s="72"/>
      <c r="C14" s="76"/>
      <c r="D14" s="76"/>
      <c r="E14" s="76"/>
      <c r="F14" s="76"/>
      <c r="G14" s="68"/>
      <c r="H14" s="68"/>
      <c r="I14" s="68"/>
      <c r="J14" s="75"/>
      <c r="K14" s="63"/>
      <c r="L14" s="63"/>
      <c r="M14" s="63"/>
      <c r="N14" s="63"/>
      <c r="O14" s="63"/>
    </row>
    <row r="15" spans="1:15" ht="15" customHeight="1">
      <c r="A15" s="206" t="s">
        <v>0</v>
      </c>
      <c r="B15" s="207" t="s">
        <v>58</v>
      </c>
      <c r="C15" s="210"/>
      <c r="D15" s="211"/>
      <c r="E15" s="214" t="s">
        <v>1</v>
      </c>
      <c r="F15" s="214" t="s">
        <v>80</v>
      </c>
      <c r="G15" s="205" t="s">
        <v>81</v>
      </c>
      <c r="H15" s="205"/>
      <c r="I15" s="205" t="s">
        <v>82</v>
      </c>
      <c r="J15" s="205"/>
      <c r="K15" s="205" t="s">
        <v>83</v>
      </c>
      <c r="L15" s="205"/>
      <c r="M15" s="205" t="s">
        <v>84</v>
      </c>
      <c r="N15" s="205"/>
      <c r="O15" s="221" t="s">
        <v>2</v>
      </c>
    </row>
    <row r="16" spans="1:15" ht="39" customHeight="1">
      <c r="A16" s="206"/>
      <c r="B16" s="208"/>
      <c r="C16" s="212"/>
      <c r="D16" s="213"/>
      <c r="E16" s="214"/>
      <c r="F16" s="214"/>
      <c r="G16" s="205"/>
      <c r="H16" s="205"/>
      <c r="I16" s="205"/>
      <c r="J16" s="205"/>
      <c r="K16" s="205"/>
      <c r="L16" s="205"/>
      <c r="M16" s="205"/>
      <c r="N16" s="205"/>
      <c r="O16" s="221"/>
    </row>
    <row r="17" spans="1:15" ht="35.25" customHeight="1">
      <c r="A17" s="206"/>
      <c r="B17" s="209"/>
      <c r="C17" s="88"/>
      <c r="D17" s="89"/>
      <c r="E17" s="214"/>
      <c r="F17" s="214"/>
      <c r="G17" s="2" t="s">
        <v>3</v>
      </c>
      <c r="H17" s="2" t="s">
        <v>4</v>
      </c>
      <c r="I17" s="2" t="s">
        <v>3</v>
      </c>
      <c r="J17" s="2" t="s">
        <v>4</v>
      </c>
      <c r="K17" s="2" t="s">
        <v>3</v>
      </c>
      <c r="L17" s="2" t="s">
        <v>4</v>
      </c>
      <c r="M17" s="2" t="s">
        <v>3</v>
      </c>
      <c r="N17" s="2" t="s">
        <v>4</v>
      </c>
      <c r="O17" s="221"/>
    </row>
    <row r="18" spans="1:15" ht="28.5" customHeight="1">
      <c r="A18" s="191" t="s">
        <v>37</v>
      </c>
      <c r="B18" s="220"/>
      <c r="C18" s="220"/>
      <c r="D18" s="220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09"/>
    </row>
    <row r="19" spans="1:15" ht="21.75" customHeight="1">
      <c r="A19" s="189" t="s">
        <v>33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09"/>
    </row>
    <row r="20" spans="1:15" ht="29.25" customHeight="1">
      <c r="A20" s="194" t="s">
        <v>38</v>
      </c>
      <c r="B20" s="195"/>
      <c r="C20" s="195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09"/>
    </row>
    <row r="21" spans="1:15" ht="15" customHeight="1">
      <c r="A21" s="150" t="s">
        <v>6</v>
      </c>
      <c r="B21" s="150" t="s">
        <v>39</v>
      </c>
      <c r="C21" s="152"/>
      <c r="D21" s="152" t="s">
        <v>30</v>
      </c>
      <c r="E21" s="83" t="s">
        <v>7</v>
      </c>
      <c r="F21" s="48">
        <f>F23+F24+F25+F26+F27</f>
        <v>400.23</v>
      </c>
      <c r="G21" s="48">
        <f aca="true" t="shared" si="0" ref="G21:M21">G23+G24+G25+G26+G27</f>
        <v>120.03</v>
      </c>
      <c r="H21" s="48">
        <f t="shared" si="0"/>
        <v>29.99025560302826</v>
      </c>
      <c r="I21" s="48">
        <f t="shared" si="0"/>
        <v>0</v>
      </c>
      <c r="J21" s="48">
        <f>I21/F21*100</f>
        <v>0</v>
      </c>
      <c r="K21" s="48">
        <f t="shared" si="0"/>
        <v>0</v>
      </c>
      <c r="L21" s="48">
        <f>K21/F21*100</f>
        <v>0</v>
      </c>
      <c r="M21" s="48">
        <f t="shared" si="0"/>
        <v>120.03</v>
      </c>
      <c r="N21" s="61">
        <f>M21/F21*100</f>
        <v>29.99025560302826</v>
      </c>
      <c r="O21" s="219"/>
    </row>
    <row r="22" spans="1:15" ht="18" customHeight="1">
      <c r="A22" s="199"/>
      <c r="B22" s="201"/>
      <c r="C22" s="197"/>
      <c r="D22" s="153"/>
      <c r="E22" s="145" t="s">
        <v>8</v>
      </c>
      <c r="F22" s="146"/>
      <c r="G22" s="146"/>
      <c r="H22" s="146"/>
      <c r="I22" s="146"/>
      <c r="J22" s="146"/>
      <c r="K22" s="146"/>
      <c r="L22" s="146"/>
      <c r="M22" s="146"/>
      <c r="N22" s="146"/>
      <c r="O22" s="219"/>
    </row>
    <row r="23" spans="1:15" ht="30" customHeight="1">
      <c r="A23" s="199"/>
      <c r="B23" s="201"/>
      <c r="C23" s="197"/>
      <c r="D23" s="153"/>
      <c r="E23" s="53" t="s">
        <v>9</v>
      </c>
      <c r="F23" s="77">
        <v>0</v>
      </c>
      <c r="G23" s="77"/>
      <c r="H23" s="77"/>
      <c r="I23" s="77"/>
      <c r="J23" s="77"/>
      <c r="K23" s="77"/>
      <c r="L23" s="77"/>
      <c r="M23" s="77">
        <v>0</v>
      </c>
      <c r="N23" s="78"/>
      <c r="O23" s="219"/>
    </row>
    <row r="24" spans="1:15" ht="40.5" customHeight="1">
      <c r="A24" s="199"/>
      <c r="B24" s="201"/>
      <c r="C24" s="197"/>
      <c r="D24" s="153"/>
      <c r="E24" s="54" t="s">
        <v>10</v>
      </c>
      <c r="F24" s="77">
        <v>0</v>
      </c>
      <c r="G24" s="77"/>
      <c r="H24" s="77"/>
      <c r="I24" s="77"/>
      <c r="J24" s="77"/>
      <c r="K24" s="77"/>
      <c r="L24" s="77"/>
      <c r="M24" s="77">
        <v>0</v>
      </c>
      <c r="N24" s="78"/>
      <c r="O24" s="219"/>
    </row>
    <row r="25" spans="1:15" ht="37.5" customHeight="1">
      <c r="A25" s="199"/>
      <c r="B25" s="201"/>
      <c r="C25" s="197"/>
      <c r="D25" s="153"/>
      <c r="E25" s="52" t="s">
        <v>11</v>
      </c>
      <c r="F25" s="77">
        <v>0</v>
      </c>
      <c r="G25" s="77"/>
      <c r="H25" s="77"/>
      <c r="I25" s="77"/>
      <c r="J25" s="77"/>
      <c r="K25" s="77"/>
      <c r="L25" s="77"/>
      <c r="M25" s="77">
        <v>0</v>
      </c>
      <c r="N25" s="78"/>
      <c r="O25" s="219"/>
    </row>
    <row r="26" spans="1:15" ht="25.5" customHeight="1">
      <c r="A26" s="199"/>
      <c r="B26" s="201"/>
      <c r="C26" s="197"/>
      <c r="D26" s="153"/>
      <c r="E26" s="53" t="s">
        <v>12</v>
      </c>
      <c r="F26" s="77">
        <v>400.23</v>
      </c>
      <c r="G26" s="77">
        <v>120.03</v>
      </c>
      <c r="H26" s="77">
        <f>G26/F26*100</f>
        <v>29.99025560302826</v>
      </c>
      <c r="I26" s="77"/>
      <c r="J26" s="77">
        <f>I26/F26*100</f>
        <v>0</v>
      </c>
      <c r="K26" s="77"/>
      <c r="L26" s="77">
        <f>K26/F26*100</f>
        <v>0</v>
      </c>
      <c r="M26" s="77">
        <v>120.03</v>
      </c>
      <c r="N26" s="78">
        <f>M26/F26*100</f>
        <v>29.99025560302826</v>
      </c>
      <c r="O26" s="219"/>
    </row>
    <row r="27" spans="1:15" ht="25.5">
      <c r="A27" s="200"/>
      <c r="B27" s="202"/>
      <c r="C27" s="198"/>
      <c r="D27" s="153"/>
      <c r="E27" s="54" t="s">
        <v>13</v>
      </c>
      <c r="F27" s="81">
        <v>0</v>
      </c>
      <c r="G27" s="81"/>
      <c r="H27" s="81"/>
      <c r="I27" s="81"/>
      <c r="J27" s="81"/>
      <c r="K27" s="81"/>
      <c r="L27" s="81"/>
      <c r="M27" s="81">
        <v>0</v>
      </c>
      <c r="N27" s="82"/>
      <c r="O27" s="219"/>
    </row>
    <row r="28" spans="1:15" ht="72.75" customHeight="1">
      <c r="A28" s="231" t="s">
        <v>88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3"/>
      <c r="O28" s="112"/>
    </row>
    <row r="29" spans="1:17" ht="27" customHeight="1">
      <c r="A29" s="203"/>
      <c r="B29" s="151" t="s">
        <v>34</v>
      </c>
      <c r="C29" s="187"/>
      <c r="D29" s="187"/>
      <c r="E29" s="51" t="s">
        <v>7</v>
      </c>
      <c r="F29" s="59">
        <f>F31+F32+F33+F34+F35</f>
        <v>400.23</v>
      </c>
      <c r="G29" s="59">
        <f>G31+G32+G33+G34+G35</f>
        <v>120.03</v>
      </c>
      <c r="H29" s="59">
        <f>H31+H32+H33+H34+H35</f>
        <v>29.99025560302826</v>
      </c>
      <c r="I29" s="59">
        <f>I31+I32+I33+I34+I35</f>
        <v>0</v>
      </c>
      <c r="J29" s="59">
        <f>I29/F29*100</f>
        <v>0</v>
      </c>
      <c r="K29" s="59">
        <f>K31+K32+K33+K34+K35</f>
        <v>0</v>
      </c>
      <c r="L29" s="59">
        <f>K29/F29*100</f>
        <v>0</v>
      </c>
      <c r="M29" s="59">
        <f>M31+M32+M33+M34+M35</f>
        <v>120.03</v>
      </c>
      <c r="N29" s="126">
        <f>M29/F29*100</f>
        <v>29.99025560302826</v>
      </c>
      <c r="O29" s="58"/>
      <c r="Q29" s="63"/>
    </row>
    <row r="30" spans="1:15" ht="27" customHeight="1">
      <c r="A30" s="203"/>
      <c r="B30" s="151"/>
      <c r="C30" s="187"/>
      <c r="D30" s="187"/>
      <c r="E30" s="145" t="s">
        <v>8</v>
      </c>
      <c r="F30" s="146"/>
      <c r="G30" s="146"/>
      <c r="H30" s="146"/>
      <c r="I30" s="146"/>
      <c r="J30" s="146"/>
      <c r="K30" s="146"/>
      <c r="L30" s="146"/>
      <c r="M30" s="146"/>
      <c r="N30" s="146"/>
      <c r="O30" s="58"/>
    </row>
    <row r="31" spans="1:15" ht="27" customHeight="1">
      <c r="A31" s="203"/>
      <c r="B31" s="151"/>
      <c r="C31" s="187"/>
      <c r="D31" s="187"/>
      <c r="E31" s="52" t="s">
        <v>9</v>
      </c>
      <c r="F31" s="77">
        <v>0</v>
      </c>
      <c r="G31" s="77"/>
      <c r="H31" s="77"/>
      <c r="I31" s="77"/>
      <c r="J31" s="77"/>
      <c r="K31" s="77"/>
      <c r="L31" s="77"/>
      <c r="M31" s="77">
        <f>G31+I31+K31</f>
        <v>0</v>
      </c>
      <c r="N31" s="78"/>
      <c r="O31" s="58"/>
    </row>
    <row r="32" spans="1:15" ht="37.5" customHeight="1">
      <c r="A32" s="203"/>
      <c r="B32" s="151"/>
      <c r="C32" s="187"/>
      <c r="D32" s="187"/>
      <c r="E32" s="55" t="s">
        <v>10</v>
      </c>
      <c r="F32" s="77">
        <v>0</v>
      </c>
      <c r="G32" s="77"/>
      <c r="H32" s="77"/>
      <c r="I32" s="77"/>
      <c r="J32" s="77"/>
      <c r="K32" s="77"/>
      <c r="L32" s="77"/>
      <c r="M32" s="77">
        <f>G32+I32+K32</f>
        <v>0</v>
      </c>
      <c r="N32" s="78"/>
      <c r="O32" s="58"/>
    </row>
    <row r="33" spans="1:15" ht="38.25" customHeight="1">
      <c r="A33" s="203"/>
      <c r="B33" s="151"/>
      <c r="C33" s="187"/>
      <c r="D33" s="187"/>
      <c r="E33" s="56" t="s">
        <v>11</v>
      </c>
      <c r="F33" s="77">
        <v>0</v>
      </c>
      <c r="G33" s="77"/>
      <c r="H33" s="77"/>
      <c r="I33" s="77"/>
      <c r="J33" s="77"/>
      <c r="K33" s="77"/>
      <c r="L33" s="77"/>
      <c r="M33" s="77">
        <f>G33+I33+K33</f>
        <v>0</v>
      </c>
      <c r="N33" s="78"/>
      <c r="O33" s="58"/>
    </row>
    <row r="34" spans="1:15" ht="27" customHeight="1">
      <c r="A34" s="203"/>
      <c r="B34" s="151"/>
      <c r="C34" s="187"/>
      <c r="D34" s="187"/>
      <c r="E34" s="57" t="s">
        <v>12</v>
      </c>
      <c r="F34" s="77">
        <v>400.23</v>
      </c>
      <c r="G34" s="77">
        <v>120.03</v>
      </c>
      <c r="H34" s="77">
        <f>G34/F34*100</f>
        <v>29.99025560302826</v>
      </c>
      <c r="I34" s="77"/>
      <c r="J34" s="77">
        <f>I34/F34*100</f>
        <v>0</v>
      </c>
      <c r="K34" s="77"/>
      <c r="L34" s="77">
        <f>K34/F34*100</f>
        <v>0</v>
      </c>
      <c r="M34" s="77">
        <v>120.03</v>
      </c>
      <c r="N34" s="78">
        <f>M34/F34*100</f>
        <v>29.99025560302826</v>
      </c>
      <c r="O34" s="58"/>
    </row>
    <row r="35" spans="1:15" ht="27" customHeight="1">
      <c r="A35" s="204"/>
      <c r="B35" s="154"/>
      <c r="C35" s="188"/>
      <c r="D35" s="188"/>
      <c r="E35" s="56" t="s">
        <v>13</v>
      </c>
      <c r="F35" s="77">
        <v>0</v>
      </c>
      <c r="G35" s="77"/>
      <c r="H35" s="77"/>
      <c r="I35" s="77"/>
      <c r="J35" s="77"/>
      <c r="K35" s="77"/>
      <c r="L35" s="77"/>
      <c r="M35" s="77">
        <f>G35+I35+K35</f>
        <v>0</v>
      </c>
      <c r="N35" s="78"/>
      <c r="O35" s="58"/>
    </row>
    <row r="36" spans="1:15" ht="27" customHeight="1">
      <c r="A36" s="215" t="s">
        <v>55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58"/>
    </row>
    <row r="37" spans="1:15" ht="27" customHeight="1">
      <c r="A37" s="174" t="s">
        <v>40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58"/>
    </row>
    <row r="38" spans="1:15" ht="27" customHeight="1">
      <c r="A38" s="150" t="s">
        <v>35</v>
      </c>
      <c r="B38" s="150" t="s">
        <v>41</v>
      </c>
      <c r="C38" s="152"/>
      <c r="D38" s="152" t="s">
        <v>30</v>
      </c>
      <c r="E38" s="49" t="s">
        <v>7</v>
      </c>
      <c r="F38" s="48">
        <f>F40+F41+F42+F43+F44</f>
        <v>10870.769</v>
      </c>
      <c r="G38" s="48">
        <f aca="true" t="shared" si="1" ref="G38:M38">G40+G41+G42+G43+G44</f>
        <v>2559.767</v>
      </c>
      <c r="H38" s="48">
        <f>G38/F38*100</f>
        <v>23.54724858931323</v>
      </c>
      <c r="I38" s="48">
        <f t="shared" si="1"/>
        <v>0</v>
      </c>
      <c r="J38" s="48">
        <f>I38/F38*100</f>
        <v>0</v>
      </c>
      <c r="K38" s="48">
        <f t="shared" si="1"/>
        <v>0</v>
      </c>
      <c r="L38" s="48">
        <f>K38/F38*100</f>
        <v>0</v>
      </c>
      <c r="M38" s="48">
        <f t="shared" si="1"/>
        <v>2559.767</v>
      </c>
      <c r="N38" s="61">
        <f>M38/F38*100</f>
        <v>23.54724858931323</v>
      </c>
      <c r="O38" s="219" t="s">
        <v>77</v>
      </c>
    </row>
    <row r="39" spans="1:15" ht="27" customHeight="1">
      <c r="A39" s="151"/>
      <c r="B39" s="151"/>
      <c r="C39" s="153"/>
      <c r="D39" s="153"/>
      <c r="E39" s="145" t="s">
        <v>8</v>
      </c>
      <c r="F39" s="146"/>
      <c r="G39" s="146"/>
      <c r="H39" s="146"/>
      <c r="I39" s="146"/>
      <c r="J39" s="146"/>
      <c r="K39" s="146"/>
      <c r="L39" s="146"/>
      <c r="M39" s="146"/>
      <c r="N39" s="146"/>
      <c r="O39" s="219"/>
    </row>
    <row r="40" spans="1:15" ht="31.5" customHeight="1">
      <c r="A40" s="151"/>
      <c r="B40" s="151"/>
      <c r="C40" s="153"/>
      <c r="D40" s="153"/>
      <c r="E40" s="52" t="s">
        <v>9</v>
      </c>
      <c r="F40" s="77">
        <v>0</v>
      </c>
      <c r="G40" s="77"/>
      <c r="H40" s="77"/>
      <c r="I40" s="77"/>
      <c r="J40" s="77"/>
      <c r="K40" s="77"/>
      <c r="L40" s="77"/>
      <c r="M40" s="77">
        <v>0</v>
      </c>
      <c r="N40" s="77"/>
      <c r="O40" s="219"/>
    </row>
    <row r="41" spans="1:15" ht="44.25" customHeight="1">
      <c r="A41" s="151"/>
      <c r="B41" s="151"/>
      <c r="C41" s="153"/>
      <c r="D41" s="153"/>
      <c r="E41" s="55" t="s">
        <v>10</v>
      </c>
      <c r="F41" s="77">
        <v>0</v>
      </c>
      <c r="G41" s="77"/>
      <c r="H41" s="77"/>
      <c r="I41" s="77"/>
      <c r="J41" s="77"/>
      <c r="K41" s="77"/>
      <c r="L41" s="77"/>
      <c r="M41" s="77">
        <v>0</v>
      </c>
      <c r="N41" s="77"/>
      <c r="O41" s="219"/>
    </row>
    <row r="42" spans="1:15" ht="42.75" customHeight="1">
      <c r="A42" s="151"/>
      <c r="B42" s="151"/>
      <c r="C42" s="153"/>
      <c r="D42" s="153"/>
      <c r="E42" s="56" t="s">
        <v>11</v>
      </c>
      <c r="F42" s="77">
        <v>0</v>
      </c>
      <c r="G42" s="77"/>
      <c r="H42" s="77"/>
      <c r="I42" s="77"/>
      <c r="J42" s="77"/>
      <c r="K42" s="77"/>
      <c r="L42" s="77"/>
      <c r="M42" s="77">
        <v>0</v>
      </c>
      <c r="N42" s="77"/>
      <c r="O42" s="219"/>
    </row>
    <row r="43" spans="1:15" ht="27.75" customHeight="1">
      <c r="A43" s="151"/>
      <c r="B43" s="151"/>
      <c r="C43" s="153"/>
      <c r="D43" s="153"/>
      <c r="E43" s="57" t="s">
        <v>12</v>
      </c>
      <c r="F43" s="77">
        <v>10870.769</v>
      </c>
      <c r="G43" s="77">
        <v>2559.767</v>
      </c>
      <c r="H43" s="77">
        <f>G43/F43*100</f>
        <v>23.54724858931323</v>
      </c>
      <c r="I43" s="77"/>
      <c r="J43" s="77">
        <f>I43/F43*100</f>
        <v>0</v>
      </c>
      <c r="K43" s="77"/>
      <c r="L43" s="77">
        <f>K43/F43*100</f>
        <v>0</v>
      </c>
      <c r="M43" s="77">
        <v>2559.767</v>
      </c>
      <c r="N43" s="78">
        <f>M43/F43*100</f>
        <v>23.54724858931323</v>
      </c>
      <c r="O43" s="219"/>
    </row>
    <row r="44" spans="1:15" ht="54" customHeight="1">
      <c r="A44" s="151"/>
      <c r="B44" s="151"/>
      <c r="C44" s="153"/>
      <c r="D44" s="153"/>
      <c r="E44" s="55" t="s">
        <v>13</v>
      </c>
      <c r="F44" s="81">
        <v>0</v>
      </c>
      <c r="G44" s="81"/>
      <c r="H44" s="81"/>
      <c r="I44" s="81"/>
      <c r="J44" s="81"/>
      <c r="K44" s="81"/>
      <c r="L44" s="81"/>
      <c r="M44" s="81">
        <v>0</v>
      </c>
      <c r="N44" s="82"/>
      <c r="O44" s="219"/>
    </row>
    <row r="45" spans="1:15" ht="50.25" customHeight="1">
      <c r="A45" s="231" t="s">
        <v>87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3"/>
      <c r="O45" s="113"/>
    </row>
    <row r="46" spans="1:15" ht="27" customHeight="1">
      <c r="A46" s="137" t="s">
        <v>59</v>
      </c>
      <c r="B46" s="151" t="s">
        <v>60</v>
      </c>
      <c r="C46" s="153"/>
      <c r="D46" s="153" t="s">
        <v>30</v>
      </c>
      <c r="E46" s="120" t="s">
        <v>7</v>
      </c>
      <c r="F46" s="62">
        <f>F48+F49+F50+F51+F52</f>
        <v>86</v>
      </c>
      <c r="G46" s="62">
        <f>G48+G49+G50+G51+G52</f>
        <v>86</v>
      </c>
      <c r="H46" s="48">
        <f>G46/F46*100</f>
        <v>100</v>
      </c>
      <c r="I46" s="62"/>
      <c r="J46" s="62"/>
      <c r="K46" s="62"/>
      <c r="L46" s="59"/>
      <c r="M46" s="62">
        <f>M48+M49+M50+M51+M52</f>
        <v>86</v>
      </c>
      <c r="N46" s="126">
        <f>M46/F46*100</f>
        <v>100</v>
      </c>
      <c r="O46" s="219"/>
    </row>
    <row r="47" spans="1:15" ht="27" customHeight="1">
      <c r="A47" s="137"/>
      <c r="B47" s="151"/>
      <c r="C47" s="153"/>
      <c r="D47" s="153"/>
      <c r="E47" s="145" t="s">
        <v>8</v>
      </c>
      <c r="F47" s="146"/>
      <c r="G47" s="146"/>
      <c r="H47" s="146"/>
      <c r="I47" s="146"/>
      <c r="J47" s="146"/>
      <c r="K47" s="146"/>
      <c r="L47" s="146"/>
      <c r="M47" s="146"/>
      <c r="N47" s="146"/>
      <c r="O47" s="219"/>
    </row>
    <row r="48" spans="1:15" ht="27" customHeight="1">
      <c r="A48" s="137"/>
      <c r="B48" s="151"/>
      <c r="C48" s="153"/>
      <c r="D48" s="153"/>
      <c r="E48" s="52" t="s">
        <v>9</v>
      </c>
      <c r="F48" s="77">
        <v>0</v>
      </c>
      <c r="G48" s="79"/>
      <c r="H48" s="79"/>
      <c r="I48" s="79"/>
      <c r="J48" s="79"/>
      <c r="K48" s="79"/>
      <c r="L48" s="79"/>
      <c r="M48" s="79"/>
      <c r="N48" s="80"/>
      <c r="O48" s="219"/>
    </row>
    <row r="49" spans="1:15" ht="39.75" customHeight="1">
      <c r="A49" s="137"/>
      <c r="B49" s="151"/>
      <c r="C49" s="153"/>
      <c r="D49" s="153"/>
      <c r="E49" s="55" t="s">
        <v>10</v>
      </c>
      <c r="F49" s="77">
        <v>0</v>
      </c>
      <c r="G49" s="77"/>
      <c r="H49" s="77"/>
      <c r="I49" s="77"/>
      <c r="J49" s="77"/>
      <c r="K49" s="77"/>
      <c r="L49" s="77"/>
      <c r="M49" s="77"/>
      <c r="N49" s="78"/>
      <c r="O49" s="219"/>
    </row>
    <row r="50" spans="1:15" ht="38.25" customHeight="1">
      <c r="A50" s="137"/>
      <c r="B50" s="151"/>
      <c r="C50" s="153"/>
      <c r="D50" s="153"/>
      <c r="E50" s="56" t="s">
        <v>11</v>
      </c>
      <c r="F50" s="77">
        <v>0</v>
      </c>
      <c r="G50" s="77"/>
      <c r="H50" s="77"/>
      <c r="I50" s="77"/>
      <c r="J50" s="77"/>
      <c r="K50" s="77"/>
      <c r="L50" s="77"/>
      <c r="M50" s="77"/>
      <c r="N50" s="78"/>
      <c r="O50" s="219"/>
    </row>
    <row r="51" spans="1:15" ht="27" customHeight="1">
      <c r="A51" s="137"/>
      <c r="B51" s="151"/>
      <c r="C51" s="153"/>
      <c r="D51" s="153"/>
      <c r="E51" s="57" t="s">
        <v>12</v>
      </c>
      <c r="F51" s="77">
        <v>86</v>
      </c>
      <c r="G51" s="77">
        <v>86</v>
      </c>
      <c r="H51" s="77">
        <f>G51/F51*100</f>
        <v>100</v>
      </c>
      <c r="I51" s="77"/>
      <c r="J51" s="77"/>
      <c r="K51" s="77"/>
      <c r="L51" s="77"/>
      <c r="M51" s="77">
        <v>86</v>
      </c>
      <c r="N51" s="78">
        <f>M51/F51*100</f>
        <v>100</v>
      </c>
      <c r="O51" s="219"/>
    </row>
    <row r="52" spans="1:15" ht="27" customHeight="1">
      <c r="A52" s="137"/>
      <c r="B52" s="151"/>
      <c r="C52" s="153"/>
      <c r="D52" s="153"/>
      <c r="E52" s="55" t="s">
        <v>13</v>
      </c>
      <c r="F52" s="81">
        <v>0</v>
      </c>
      <c r="G52" s="81"/>
      <c r="H52" s="81"/>
      <c r="I52" s="81"/>
      <c r="J52" s="81"/>
      <c r="K52" s="81"/>
      <c r="L52" s="81"/>
      <c r="M52" s="81"/>
      <c r="N52" s="82"/>
      <c r="O52" s="219"/>
    </row>
    <row r="53" spans="1:15" ht="33.75" customHeight="1">
      <c r="A53" s="231" t="s">
        <v>89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3"/>
      <c r="O53" s="50"/>
    </row>
    <row r="54" spans="1:15" ht="27" customHeight="1">
      <c r="A54" s="222"/>
      <c r="B54" s="138" t="s">
        <v>21</v>
      </c>
      <c r="C54" s="141"/>
      <c r="D54" s="141"/>
      <c r="E54" s="49" t="s">
        <v>7</v>
      </c>
      <c r="F54" s="48">
        <f>F56+F57+F58+F59+F60</f>
        <v>10956.769</v>
      </c>
      <c r="G54" s="48">
        <f>G56+G57+G58+G59+G60</f>
        <v>2645.767</v>
      </c>
      <c r="H54" s="48">
        <f>G54/F54*100</f>
        <v>24.14732846882142</v>
      </c>
      <c r="I54" s="48">
        <f>I56+I57+I58+I59+I60</f>
        <v>0</v>
      </c>
      <c r="J54" s="48">
        <f>I54/F54*100</f>
        <v>0</v>
      </c>
      <c r="K54" s="48">
        <f>K56+K57+K58+K59+K60</f>
        <v>0</v>
      </c>
      <c r="L54" s="48">
        <f>K54/F54*100</f>
        <v>0</v>
      </c>
      <c r="M54" s="48">
        <f>M56+M57+M58+M59+M60</f>
        <v>2645.767</v>
      </c>
      <c r="N54" s="48">
        <f>(M54/F54)*100</f>
        <v>24.14732846882142</v>
      </c>
      <c r="O54" s="50"/>
    </row>
    <row r="55" spans="1:15" ht="27" customHeight="1">
      <c r="A55" s="223"/>
      <c r="B55" s="139"/>
      <c r="C55" s="142"/>
      <c r="D55" s="142"/>
      <c r="E55" s="145" t="s">
        <v>8</v>
      </c>
      <c r="F55" s="146"/>
      <c r="G55" s="146"/>
      <c r="H55" s="146"/>
      <c r="I55" s="146"/>
      <c r="J55" s="146"/>
      <c r="K55" s="146"/>
      <c r="L55" s="146"/>
      <c r="M55" s="146"/>
      <c r="N55" s="164"/>
      <c r="O55" s="50"/>
    </row>
    <row r="56" spans="1:15" ht="28.5" customHeight="1">
      <c r="A56" s="223"/>
      <c r="B56" s="139"/>
      <c r="C56" s="142"/>
      <c r="D56" s="142"/>
      <c r="E56" s="52" t="s">
        <v>9</v>
      </c>
      <c r="F56" s="77">
        <f>F40+F48</f>
        <v>0</v>
      </c>
      <c r="G56" s="77"/>
      <c r="H56" s="77"/>
      <c r="I56" s="77"/>
      <c r="J56" s="77"/>
      <c r="K56" s="77"/>
      <c r="L56" s="77"/>
      <c r="M56" s="77">
        <f>G56+I56+K56</f>
        <v>0</v>
      </c>
      <c r="N56" s="77"/>
      <c r="O56" s="50"/>
    </row>
    <row r="57" spans="1:15" ht="37.5" customHeight="1">
      <c r="A57" s="223"/>
      <c r="B57" s="139"/>
      <c r="C57" s="142"/>
      <c r="D57" s="142"/>
      <c r="E57" s="55" t="s">
        <v>10</v>
      </c>
      <c r="F57" s="77">
        <f>F41+F49</f>
        <v>0</v>
      </c>
      <c r="G57" s="77"/>
      <c r="H57" s="77"/>
      <c r="I57" s="77"/>
      <c r="J57" s="77"/>
      <c r="K57" s="77"/>
      <c r="L57" s="77"/>
      <c r="M57" s="77">
        <f>G57+I57+K57</f>
        <v>0</v>
      </c>
      <c r="N57" s="77"/>
      <c r="O57" s="50"/>
    </row>
    <row r="58" spans="1:15" ht="40.5" customHeight="1">
      <c r="A58" s="223"/>
      <c r="B58" s="139"/>
      <c r="C58" s="142"/>
      <c r="D58" s="142"/>
      <c r="E58" s="56" t="s">
        <v>11</v>
      </c>
      <c r="F58" s="77">
        <f>F42+F50</f>
        <v>0</v>
      </c>
      <c r="G58" s="77"/>
      <c r="H58" s="77"/>
      <c r="I58" s="77"/>
      <c r="J58" s="77"/>
      <c r="K58" s="77"/>
      <c r="L58" s="77"/>
      <c r="M58" s="77">
        <f>G58+I58+K58</f>
        <v>0</v>
      </c>
      <c r="N58" s="77"/>
      <c r="O58" s="50"/>
    </row>
    <row r="59" spans="1:15" ht="26.25" customHeight="1">
      <c r="A59" s="223"/>
      <c r="B59" s="139"/>
      <c r="C59" s="142"/>
      <c r="D59" s="142"/>
      <c r="E59" s="57" t="s">
        <v>12</v>
      </c>
      <c r="F59" s="77">
        <f>F51+F43</f>
        <v>10956.769</v>
      </c>
      <c r="G59" s="77">
        <f>G43+G51</f>
        <v>2645.767</v>
      </c>
      <c r="H59" s="77">
        <f>G59/F59*100</f>
        <v>24.14732846882142</v>
      </c>
      <c r="I59" s="77"/>
      <c r="J59" s="77">
        <f>I59/F59*100</f>
        <v>0</v>
      </c>
      <c r="K59" s="77">
        <f>K43+K51</f>
        <v>0</v>
      </c>
      <c r="L59" s="77">
        <f>K59/F59*100</f>
        <v>0</v>
      </c>
      <c r="M59" s="77">
        <f>M43+M51</f>
        <v>2645.767</v>
      </c>
      <c r="N59" s="77">
        <f>(M59/F59)*100</f>
        <v>24.14732846882142</v>
      </c>
      <c r="O59" s="50"/>
    </row>
    <row r="60" spans="1:15" ht="27" customHeight="1">
      <c r="A60" s="224"/>
      <c r="B60" s="140"/>
      <c r="C60" s="143"/>
      <c r="D60" s="143"/>
      <c r="E60" s="56" t="s">
        <v>13</v>
      </c>
      <c r="F60" s="77">
        <v>0</v>
      </c>
      <c r="G60" s="77"/>
      <c r="H60" s="77"/>
      <c r="I60" s="77"/>
      <c r="J60" s="77"/>
      <c r="K60" s="77"/>
      <c r="L60" s="77"/>
      <c r="M60" s="77">
        <f>G60+I60+K60</f>
        <v>0</v>
      </c>
      <c r="N60" s="77"/>
      <c r="O60" s="50"/>
    </row>
    <row r="61" spans="1:15" ht="23.25" customHeight="1">
      <c r="A61" s="228" t="s">
        <v>56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50"/>
    </row>
    <row r="62" spans="1:15" ht="27" customHeight="1">
      <c r="A62" s="215" t="s">
        <v>45</v>
      </c>
      <c r="B62" s="175"/>
      <c r="C62" s="175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50"/>
    </row>
    <row r="63" spans="1:15" ht="36.75" customHeight="1">
      <c r="A63" s="136" t="s">
        <v>43</v>
      </c>
      <c r="B63" s="150" t="s">
        <v>44</v>
      </c>
      <c r="C63" s="152"/>
      <c r="D63" s="152" t="s">
        <v>30</v>
      </c>
      <c r="E63" s="49" t="s">
        <v>7</v>
      </c>
      <c r="F63" s="48">
        <f>F65+F66+F67+F68+F69</f>
        <v>7619.504</v>
      </c>
      <c r="G63" s="48">
        <f>G65+G66+G67+G68+G69</f>
        <v>1470.906</v>
      </c>
      <c r="H63" s="48">
        <f>G63/F63*100</f>
        <v>19.304484911353807</v>
      </c>
      <c r="I63" s="48">
        <f>I65+I66+I67+I68+I69</f>
        <v>0</v>
      </c>
      <c r="J63" s="48">
        <f>I63/F63*100</f>
        <v>0</v>
      </c>
      <c r="K63" s="48">
        <f>K65+K66+K67+K68+K69</f>
        <v>0</v>
      </c>
      <c r="L63" s="48">
        <f>K63/F63*100</f>
        <v>0</v>
      </c>
      <c r="M63" s="48">
        <f>M65+M66+M67+M68+M69</f>
        <v>1470.906</v>
      </c>
      <c r="N63" s="61">
        <f>M63/F63*100</f>
        <v>19.304484911353807</v>
      </c>
      <c r="O63" s="219" t="s">
        <v>77</v>
      </c>
    </row>
    <row r="64" spans="1:15" ht="27" customHeight="1">
      <c r="A64" s="137"/>
      <c r="B64" s="151"/>
      <c r="C64" s="153"/>
      <c r="D64" s="153"/>
      <c r="E64" s="145" t="s">
        <v>8</v>
      </c>
      <c r="F64" s="146"/>
      <c r="G64" s="146"/>
      <c r="H64" s="146"/>
      <c r="I64" s="146"/>
      <c r="J64" s="146"/>
      <c r="K64" s="146"/>
      <c r="L64" s="146"/>
      <c r="M64" s="146"/>
      <c r="N64" s="146"/>
      <c r="O64" s="219"/>
    </row>
    <row r="65" spans="1:15" ht="27" customHeight="1">
      <c r="A65" s="137"/>
      <c r="B65" s="151"/>
      <c r="C65" s="153"/>
      <c r="D65" s="153"/>
      <c r="E65" s="52" t="s">
        <v>9</v>
      </c>
      <c r="F65" s="77">
        <v>0</v>
      </c>
      <c r="G65" s="77"/>
      <c r="H65" s="77"/>
      <c r="I65" s="77"/>
      <c r="J65" s="77"/>
      <c r="K65" s="77"/>
      <c r="L65" s="77"/>
      <c r="M65" s="77">
        <v>0</v>
      </c>
      <c r="N65" s="77"/>
      <c r="O65" s="219"/>
    </row>
    <row r="66" spans="1:15" ht="27" customHeight="1">
      <c r="A66" s="137"/>
      <c r="B66" s="151"/>
      <c r="C66" s="153"/>
      <c r="D66" s="153"/>
      <c r="E66" s="55" t="s">
        <v>10</v>
      </c>
      <c r="F66" s="77">
        <v>0</v>
      </c>
      <c r="G66" s="77"/>
      <c r="H66" s="77"/>
      <c r="I66" s="77"/>
      <c r="J66" s="77"/>
      <c r="K66" s="77"/>
      <c r="L66" s="77"/>
      <c r="M66" s="77">
        <v>0</v>
      </c>
      <c r="N66" s="77"/>
      <c r="O66" s="219"/>
    </row>
    <row r="67" spans="1:15" ht="39" customHeight="1">
      <c r="A67" s="137"/>
      <c r="B67" s="151"/>
      <c r="C67" s="153"/>
      <c r="D67" s="153"/>
      <c r="E67" s="56" t="s">
        <v>11</v>
      </c>
      <c r="F67" s="77">
        <v>0</v>
      </c>
      <c r="G67" s="77"/>
      <c r="H67" s="77"/>
      <c r="I67" s="77"/>
      <c r="J67" s="77"/>
      <c r="K67" s="77"/>
      <c r="L67" s="77"/>
      <c r="M67" s="77">
        <v>0</v>
      </c>
      <c r="N67" s="77"/>
      <c r="O67" s="219"/>
    </row>
    <row r="68" spans="1:15" ht="27" customHeight="1">
      <c r="A68" s="137"/>
      <c r="B68" s="151"/>
      <c r="C68" s="153"/>
      <c r="D68" s="153"/>
      <c r="E68" s="57" t="s">
        <v>12</v>
      </c>
      <c r="F68" s="77">
        <v>7619.504</v>
      </c>
      <c r="G68" s="77">
        <v>1470.906</v>
      </c>
      <c r="H68" s="77">
        <f>G68/F68*100</f>
        <v>19.304484911353807</v>
      </c>
      <c r="I68" s="77"/>
      <c r="J68" s="77">
        <f>I68/F68*100</f>
        <v>0</v>
      </c>
      <c r="K68" s="77"/>
      <c r="L68" s="77">
        <f>K68/F68*100</f>
        <v>0</v>
      </c>
      <c r="M68" s="77">
        <v>1470.906</v>
      </c>
      <c r="N68" s="78">
        <f>M68/F68*100</f>
        <v>19.304484911353807</v>
      </c>
      <c r="O68" s="219"/>
    </row>
    <row r="69" spans="1:15" ht="27" customHeight="1">
      <c r="A69" s="137"/>
      <c r="B69" s="151"/>
      <c r="C69" s="153"/>
      <c r="D69" s="153"/>
      <c r="E69" s="55" t="s">
        <v>13</v>
      </c>
      <c r="F69" s="81">
        <v>0</v>
      </c>
      <c r="G69" s="81"/>
      <c r="H69" s="81"/>
      <c r="I69" s="81"/>
      <c r="J69" s="81"/>
      <c r="K69" s="81"/>
      <c r="L69" s="81"/>
      <c r="M69" s="81">
        <v>0</v>
      </c>
      <c r="N69" s="82"/>
      <c r="O69" s="219"/>
    </row>
    <row r="70" spans="1:15" ht="49.5" customHeight="1">
      <c r="A70" s="157" t="s">
        <v>86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9"/>
      <c r="O70" s="112"/>
    </row>
    <row r="71" spans="1:15" ht="27" customHeight="1">
      <c r="A71" s="136" t="s">
        <v>61</v>
      </c>
      <c r="B71" s="150" t="s">
        <v>62</v>
      </c>
      <c r="C71" s="152"/>
      <c r="D71" s="152" t="s">
        <v>30</v>
      </c>
      <c r="E71" s="49" t="s">
        <v>7</v>
      </c>
      <c r="F71" s="48">
        <f>F73+F74+F75+F76+F77</f>
        <v>0</v>
      </c>
      <c r="G71" s="48">
        <v>0</v>
      </c>
      <c r="H71" s="48"/>
      <c r="I71" s="48"/>
      <c r="J71" s="48"/>
      <c r="K71" s="48"/>
      <c r="L71" s="48"/>
      <c r="M71" s="48">
        <f>M73+M74+M75+M76+M77</f>
        <v>0</v>
      </c>
      <c r="N71" s="48"/>
      <c r="O71" s="219"/>
    </row>
    <row r="72" spans="1:15" ht="27" customHeight="1">
      <c r="A72" s="137"/>
      <c r="B72" s="151"/>
      <c r="C72" s="153"/>
      <c r="D72" s="153"/>
      <c r="E72" s="145" t="s">
        <v>8</v>
      </c>
      <c r="F72" s="146"/>
      <c r="G72" s="146"/>
      <c r="H72" s="146"/>
      <c r="I72" s="146"/>
      <c r="J72" s="146"/>
      <c r="K72" s="146"/>
      <c r="L72" s="146"/>
      <c r="M72" s="146"/>
      <c r="N72" s="164"/>
      <c r="O72" s="219"/>
    </row>
    <row r="73" spans="1:15" ht="27" customHeight="1">
      <c r="A73" s="137"/>
      <c r="B73" s="151"/>
      <c r="C73" s="153"/>
      <c r="D73" s="153"/>
      <c r="E73" s="52" t="s">
        <v>9</v>
      </c>
      <c r="F73" s="77">
        <v>0</v>
      </c>
      <c r="G73" s="77"/>
      <c r="H73" s="77"/>
      <c r="I73" s="77"/>
      <c r="J73" s="77"/>
      <c r="K73" s="77"/>
      <c r="L73" s="77"/>
      <c r="M73" s="77"/>
      <c r="N73" s="77"/>
      <c r="O73" s="219"/>
    </row>
    <row r="74" spans="1:15" ht="38.25" customHeight="1">
      <c r="A74" s="137"/>
      <c r="B74" s="151"/>
      <c r="C74" s="153"/>
      <c r="D74" s="153"/>
      <c r="E74" s="55" t="s">
        <v>10</v>
      </c>
      <c r="F74" s="77">
        <v>0</v>
      </c>
      <c r="G74" s="77"/>
      <c r="H74" s="77"/>
      <c r="I74" s="77"/>
      <c r="J74" s="77"/>
      <c r="K74" s="77"/>
      <c r="L74" s="77"/>
      <c r="M74" s="77"/>
      <c r="N74" s="77"/>
      <c r="O74" s="219"/>
    </row>
    <row r="75" spans="1:15" ht="38.25" customHeight="1">
      <c r="A75" s="137"/>
      <c r="B75" s="151"/>
      <c r="C75" s="153"/>
      <c r="D75" s="153"/>
      <c r="E75" s="56" t="s">
        <v>11</v>
      </c>
      <c r="F75" s="77">
        <v>0</v>
      </c>
      <c r="G75" s="77"/>
      <c r="H75" s="77"/>
      <c r="I75" s="77"/>
      <c r="J75" s="77"/>
      <c r="K75" s="77"/>
      <c r="L75" s="77"/>
      <c r="M75" s="77"/>
      <c r="N75" s="77"/>
      <c r="O75" s="219"/>
    </row>
    <row r="76" spans="1:15" ht="27" customHeight="1">
      <c r="A76" s="137"/>
      <c r="B76" s="151"/>
      <c r="C76" s="153"/>
      <c r="D76" s="153"/>
      <c r="E76" s="57" t="s">
        <v>12</v>
      </c>
      <c r="F76" s="77">
        <v>0</v>
      </c>
      <c r="G76" s="77">
        <v>0</v>
      </c>
      <c r="H76" s="77"/>
      <c r="I76" s="77"/>
      <c r="J76" s="77"/>
      <c r="K76" s="77"/>
      <c r="L76" s="77"/>
      <c r="M76" s="77">
        <v>0</v>
      </c>
      <c r="N76" s="77"/>
      <c r="O76" s="219"/>
    </row>
    <row r="77" spans="1:15" ht="27" customHeight="1">
      <c r="A77" s="144"/>
      <c r="B77" s="154"/>
      <c r="C77" s="167"/>
      <c r="D77" s="167"/>
      <c r="E77" s="56" t="s">
        <v>13</v>
      </c>
      <c r="F77" s="77">
        <v>0</v>
      </c>
      <c r="G77" s="77"/>
      <c r="H77" s="77"/>
      <c r="I77" s="77"/>
      <c r="J77" s="77"/>
      <c r="K77" s="77"/>
      <c r="L77" s="77"/>
      <c r="M77" s="77"/>
      <c r="N77" s="77"/>
      <c r="O77" s="219"/>
    </row>
    <row r="78" spans="1:15" ht="24.75" customHeight="1">
      <c r="A78" s="225" t="s">
        <v>85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7"/>
      <c r="O78" s="50"/>
    </row>
    <row r="79" spans="1:15" ht="27" customHeight="1">
      <c r="A79" s="136"/>
      <c r="B79" s="138" t="s">
        <v>42</v>
      </c>
      <c r="C79" s="141"/>
      <c r="D79" s="141"/>
      <c r="E79" s="49" t="s">
        <v>7</v>
      </c>
      <c r="F79" s="48">
        <f>F81+F82+F83+F84+F85</f>
        <v>7619.504</v>
      </c>
      <c r="G79" s="48">
        <f>G81+G82+G83+G84+G85</f>
        <v>1470.906</v>
      </c>
      <c r="H79" s="48">
        <f>G79/F79*100</f>
        <v>19.304484911353807</v>
      </c>
      <c r="I79" s="48">
        <f>I81+I82+I83+I84+I85</f>
        <v>3644.537</v>
      </c>
      <c r="J79" s="48">
        <f>I79/F79*100</f>
        <v>47.83168300718787</v>
      </c>
      <c r="K79" s="48">
        <f>K81+K82+K83+K84+K85</f>
        <v>0</v>
      </c>
      <c r="L79" s="48">
        <f>K79/F79*100</f>
        <v>0</v>
      </c>
      <c r="M79" s="48">
        <f>M81+M82+M83+M84+M85</f>
        <v>1470.906</v>
      </c>
      <c r="N79" s="61">
        <f>(M79/F79)*100</f>
        <v>19.304484911353807</v>
      </c>
      <c r="O79" s="50"/>
    </row>
    <row r="80" spans="1:15" ht="27" customHeight="1">
      <c r="A80" s="137"/>
      <c r="B80" s="139"/>
      <c r="C80" s="142"/>
      <c r="D80" s="142"/>
      <c r="E80" s="145" t="s">
        <v>8</v>
      </c>
      <c r="F80" s="146"/>
      <c r="G80" s="146"/>
      <c r="H80" s="146"/>
      <c r="I80" s="146"/>
      <c r="J80" s="146"/>
      <c r="K80" s="146"/>
      <c r="L80" s="146"/>
      <c r="M80" s="146"/>
      <c r="N80" s="164"/>
      <c r="O80" s="50"/>
    </row>
    <row r="81" spans="1:15" ht="27" customHeight="1">
      <c r="A81" s="137"/>
      <c r="B81" s="139"/>
      <c r="C81" s="142"/>
      <c r="D81" s="142"/>
      <c r="E81" s="52" t="s">
        <v>9</v>
      </c>
      <c r="F81" s="77">
        <f>F65+F73</f>
        <v>0</v>
      </c>
      <c r="G81" s="77"/>
      <c r="H81" s="77"/>
      <c r="I81" s="77"/>
      <c r="J81" s="77"/>
      <c r="K81" s="77"/>
      <c r="L81" s="77"/>
      <c r="M81" s="77">
        <f>G81+I81+K81</f>
        <v>0</v>
      </c>
      <c r="N81" s="78"/>
      <c r="O81" s="50"/>
    </row>
    <row r="82" spans="1:15" ht="37.5" customHeight="1">
      <c r="A82" s="137"/>
      <c r="B82" s="139"/>
      <c r="C82" s="142"/>
      <c r="D82" s="142"/>
      <c r="E82" s="55" t="s">
        <v>10</v>
      </c>
      <c r="F82" s="77">
        <f>F66+F74</f>
        <v>0</v>
      </c>
      <c r="G82" s="77">
        <v>0</v>
      </c>
      <c r="H82" s="77"/>
      <c r="I82" s="77"/>
      <c r="J82" s="77"/>
      <c r="K82" s="77"/>
      <c r="L82" s="77"/>
      <c r="M82" s="77">
        <f>G82+I82+K82</f>
        <v>0</v>
      </c>
      <c r="N82" s="78"/>
      <c r="O82" s="50"/>
    </row>
    <row r="83" spans="1:15" ht="42" customHeight="1">
      <c r="A83" s="137"/>
      <c r="B83" s="139"/>
      <c r="C83" s="142"/>
      <c r="D83" s="142"/>
      <c r="E83" s="56" t="s">
        <v>11</v>
      </c>
      <c r="F83" s="77">
        <f>F67+F75</f>
        <v>0</v>
      </c>
      <c r="G83" s="77">
        <v>0</v>
      </c>
      <c r="H83" s="77"/>
      <c r="I83" s="77"/>
      <c r="J83" s="77"/>
      <c r="K83" s="77"/>
      <c r="L83" s="77"/>
      <c r="M83" s="77">
        <f>G83+I83+K83</f>
        <v>0</v>
      </c>
      <c r="N83" s="78"/>
      <c r="O83" s="50"/>
    </row>
    <row r="84" spans="1:15" ht="30.75" customHeight="1">
      <c r="A84" s="137"/>
      <c r="B84" s="139"/>
      <c r="C84" s="142"/>
      <c r="D84" s="142"/>
      <c r="E84" s="57" t="s">
        <v>12</v>
      </c>
      <c r="F84" s="77">
        <f>F68+F76</f>
        <v>7619.504</v>
      </c>
      <c r="G84" s="77">
        <v>1470.906</v>
      </c>
      <c r="H84" s="77">
        <f>G84/F84*100</f>
        <v>19.304484911353807</v>
      </c>
      <c r="I84" s="77">
        <v>3644.537</v>
      </c>
      <c r="J84" s="77">
        <f>I84/F84*100</f>
        <v>47.83168300718787</v>
      </c>
      <c r="K84" s="77">
        <f>K68+K76</f>
        <v>0</v>
      </c>
      <c r="L84" s="77">
        <f>K84/F84*100</f>
        <v>0</v>
      </c>
      <c r="M84" s="77">
        <f>M68+M76</f>
        <v>1470.906</v>
      </c>
      <c r="N84" s="78">
        <f>(M84/F84)*100</f>
        <v>19.304484911353807</v>
      </c>
      <c r="O84" s="50"/>
    </row>
    <row r="85" spans="1:15" ht="27" customHeight="1">
      <c r="A85" s="144"/>
      <c r="B85" s="140"/>
      <c r="C85" s="143"/>
      <c r="D85" s="142"/>
      <c r="E85" s="55" t="s">
        <v>13</v>
      </c>
      <c r="F85" s="81">
        <f>F69+F77</f>
        <v>0</v>
      </c>
      <c r="G85" s="81"/>
      <c r="H85" s="81"/>
      <c r="I85" s="81"/>
      <c r="J85" s="81"/>
      <c r="K85" s="81"/>
      <c r="L85" s="81"/>
      <c r="M85" s="81">
        <f>G85+I85+K85</f>
        <v>0</v>
      </c>
      <c r="N85" s="82"/>
      <c r="O85" s="50"/>
    </row>
    <row r="86" spans="1:15" ht="27" customHeight="1">
      <c r="A86" s="191" t="s">
        <v>46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50"/>
    </row>
    <row r="87" spans="1:15" ht="27" customHeight="1">
      <c r="A87" s="189" t="s">
        <v>54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50"/>
    </row>
    <row r="88" spans="1:15" ht="23.25" customHeight="1">
      <c r="A88" s="194" t="s">
        <v>47</v>
      </c>
      <c r="B88" s="195"/>
      <c r="C88" s="195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50"/>
    </row>
    <row r="89" spans="1:15" ht="27" customHeight="1">
      <c r="A89" s="136" t="s">
        <v>48</v>
      </c>
      <c r="B89" s="150" t="s">
        <v>51</v>
      </c>
      <c r="C89" s="152"/>
      <c r="D89" s="152" t="s">
        <v>30</v>
      </c>
      <c r="E89" s="49" t="s">
        <v>7</v>
      </c>
      <c r="F89" s="48">
        <f>F91+F92+F93+F94+F95</f>
        <v>0</v>
      </c>
      <c r="G89" s="48">
        <f>G91+G92+G93+G94+G95</f>
        <v>0</v>
      </c>
      <c r="H89" s="48"/>
      <c r="I89" s="48">
        <f>I91+I92+I93+I94+I95</f>
        <v>0</v>
      </c>
      <c r="J89" s="48"/>
      <c r="K89" s="48">
        <f>K91+K92+K93+K94+K95</f>
        <v>0</v>
      </c>
      <c r="L89" s="48"/>
      <c r="M89" s="48">
        <f>M91+M92+M93+M94+M95</f>
        <v>0</v>
      </c>
      <c r="N89" s="122"/>
      <c r="O89" s="219"/>
    </row>
    <row r="90" spans="1:15" ht="27" customHeight="1">
      <c r="A90" s="137"/>
      <c r="B90" s="151"/>
      <c r="C90" s="153"/>
      <c r="D90" s="153"/>
      <c r="E90" s="145" t="s">
        <v>8</v>
      </c>
      <c r="F90" s="146"/>
      <c r="G90" s="146"/>
      <c r="H90" s="146"/>
      <c r="I90" s="146"/>
      <c r="J90" s="146"/>
      <c r="K90" s="146"/>
      <c r="L90" s="146"/>
      <c r="M90" s="146"/>
      <c r="N90" s="146"/>
      <c r="O90" s="219"/>
    </row>
    <row r="91" spans="1:15" ht="27" customHeight="1">
      <c r="A91" s="137"/>
      <c r="B91" s="151"/>
      <c r="C91" s="153"/>
      <c r="D91" s="153"/>
      <c r="E91" s="52" t="s">
        <v>9</v>
      </c>
      <c r="F91" s="77">
        <v>0</v>
      </c>
      <c r="G91" s="77"/>
      <c r="H91" s="77"/>
      <c r="I91" s="77"/>
      <c r="J91" s="77"/>
      <c r="K91" s="77"/>
      <c r="L91" s="77"/>
      <c r="M91" s="77">
        <v>0</v>
      </c>
      <c r="N91" s="77"/>
      <c r="O91" s="219"/>
    </row>
    <row r="92" spans="1:15" ht="27" customHeight="1">
      <c r="A92" s="137"/>
      <c r="B92" s="151"/>
      <c r="C92" s="153"/>
      <c r="D92" s="153"/>
      <c r="E92" s="55" t="s">
        <v>10</v>
      </c>
      <c r="F92" s="77">
        <v>0</v>
      </c>
      <c r="G92" s="77"/>
      <c r="H92" s="77"/>
      <c r="I92" s="77"/>
      <c r="J92" s="77"/>
      <c r="K92" s="77"/>
      <c r="L92" s="77"/>
      <c r="M92" s="77">
        <v>0</v>
      </c>
      <c r="N92" s="77"/>
      <c r="O92" s="219"/>
    </row>
    <row r="93" spans="1:15" ht="27" customHeight="1">
      <c r="A93" s="137"/>
      <c r="B93" s="151"/>
      <c r="C93" s="153"/>
      <c r="D93" s="153"/>
      <c r="E93" s="56" t="s">
        <v>11</v>
      </c>
      <c r="F93" s="77">
        <v>0</v>
      </c>
      <c r="G93" s="77"/>
      <c r="H93" s="77"/>
      <c r="I93" s="77"/>
      <c r="J93" s="77"/>
      <c r="K93" s="77"/>
      <c r="L93" s="77"/>
      <c r="M93" s="77">
        <v>0</v>
      </c>
      <c r="N93" s="77"/>
      <c r="O93" s="219"/>
    </row>
    <row r="94" spans="1:15" ht="27" customHeight="1">
      <c r="A94" s="137"/>
      <c r="B94" s="151"/>
      <c r="C94" s="153"/>
      <c r="D94" s="153"/>
      <c r="E94" s="57" t="s">
        <v>12</v>
      </c>
      <c r="F94" s="77">
        <v>0</v>
      </c>
      <c r="G94" s="77">
        <v>0</v>
      </c>
      <c r="H94" s="77"/>
      <c r="I94" s="77"/>
      <c r="J94" s="77"/>
      <c r="K94" s="77"/>
      <c r="L94" s="77"/>
      <c r="M94" s="77">
        <v>0</v>
      </c>
      <c r="N94" s="77"/>
      <c r="O94" s="219"/>
    </row>
    <row r="95" spans="1:15" ht="27" customHeight="1">
      <c r="A95" s="137"/>
      <c r="B95" s="151"/>
      <c r="C95" s="153"/>
      <c r="D95" s="153"/>
      <c r="E95" s="55" t="s">
        <v>13</v>
      </c>
      <c r="F95" s="81">
        <v>0</v>
      </c>
      <c r="G95" s="81"/>
      <c r="H95" s="81"/>
      <c r="I95" s="81"/>
      <c r="J95" s="81"/>
      <c r="K95" s="81"/>
      <c r="L95" s="81"/>
      <c r="M95" s="81">
        <v>0</v>
      </c>
      <c r="N95" s="82"/>
      <c r="O95" s="219"/>
    </row>
    <row r="96" spans="1:15" ht="21" customHeight="1">
      <c r="A96" s="225" t="s">
        <v>85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7"/>
      <c r="O96" s="112"/>
    </row>
    <row r="97" spans="1:15" ht="27" customHeight="1">
      <c r="A97" s="137" t="s">
        <v>50</v>
      </c>
      <c r="B97" s="151" t="s">
        <v>52</v>
      </c>
      <c r="C97" s="153"/>
      <c r="D97" s="153" t="s">
        <v>30</v>
      </c>
      <c r="E97" s="51" t="s">
        <v>7</v>
      </c>
      <c r="F97" s="59">
        <f>F99+F100+F101+F102+F103</f>
        <v>118.905</v>
      </c>
      <c r="G97" s="59">
        <f>G99+G100+G101+G102+G103</f>
        <v>20.985</v>
      </c>
      <c r="H97" s="59">
        <f>H99+H100+H101+H102+H103</f>
        <v>17.648542954459444</v>
      </c>
      <c r="I97" s="59">
        <f>I99+I100+I101+I102+I103</f>
        <v>0</v>
      </c>
      <c r="J97" s="59">
        <f>I97/F97*100</f>
        <v>0</v>
      </c>
      <c r="K97" s="59">
        <f>K99+K100+K101+K102+K103</f>
        <v>0</v>
      </c>
      <c r="L97" s="59">
        <f>K97/F97*100</f>
        <v>0</v>
      </c>
      <c r="M97" s="59">
        <f>M99+M100+M101+M102+M103</f>
        <v>20.985</v>
      </c>
      <c r="N97" s="59">
        <f>M97/F97*100</f>
        <v>17.648542954459444</v>
      </c>
      <c r="O97" s="50"/>
    </row>
    <row r="98" spans="1:15" ht="27" customHeight="1">
      <c r="A98" s="137"/>
      <c r="B98" s="151"/>
      <c r="C98" s="153"/>
      <c r="D98" s="153"/>
      <c r="E98" s="145" t="s">
        <v>8</v>
      </c>
      <c r="F98" s="146"/>
      <c r="G98" s="146"/>
      <c r="H98" s="146"/>
      <c r="I98" s="146"/>
      <c r="J98" s="146"/>
      <c r="K98" s="146"/>
      <c r="L98" s="146"/>
      <c r="M98" s="146"/>
      <c r="N98" s="164"/>
      <c r="O98" s="50"/>
    </row>
    <row r="99" spans="1:15" ht="27" customHeight="1">
      <c r="A99" s="137"/>
      <c r="B99" s="151"/>
      <c r="C99" s="153"/>
      <c r="D99" s="153"/>
      <c r="E99" s="52" t="s">
        <v>9</v>
      </c>
      <c r="F99" s="77">
        <v>0</v>
      </c>
      <c r="G99" s="77"/>
      <c r="H99" s="77"/>
      <c r="I99" s="77"/>
      <c r="J99" s="77"/>
      <c r="K99" s="77"/>
      <c r="L99" s="77"/>
      <c r="M99" s="77">
        <v>0</v>
      </c>
      <c r="N99" s="77"/>
      <c r="O99" s="50"/>
    </row>
    <row r="100" spans="1:15" ht="27" customHeight="1">
      <c r="A100" s="137"/>
      <c r="B100" s="151"/>
      <c r="C100" s="153"/>
      <c r="D100" s="153"/>
      <c r="E100" s="55" t="s">
        <v>10</v>
      </c>
      <c r="F100" s="77">
        <v>0</v>
      </c>
      <c r="G100" s="77"/>
      <c r="H100" s="77"/>
      <c r="I100" s="77"/>
      <c r="J100" s="77"/>
      <c r="K100" s="77"/>
      <c r="L100" s="77"/>
      <c r="M100" s="77">
        <v>0</v>
      </c>
      <c r="N100" s="77"/>
      <c r="O100" s="50"/>
    </row>
    <row r="101" spans="1:15" ht="27" customHeight="1">
      <c r="A101" s="137"/>
      <c r="B101" s="151"/>
      <c r="C101" s="153"/>
      <c r="D101" s="153"/>
      <c r="E101" s="56" t="s">
        <v>11</v>
      </c>
      <c r="F101" s="77">
        <v>0</v>
      </c>
      <c r="G101" s="77"/>
      <c r="H101" s="77"/>
      <c r="I101" s="77"/>
      <c r="J101" s="77"/>
      <c r="K101" s="77"/>
      <c r="L101" s="77"/>
      <c r="M101" s="77">
        <v>0</v>
      </c>
      <c r="N101" s="77"/>
      <c r="O101" s="50"/>
    </row>
    <row r="102" spans="1:15" ht="27" customHeight="1">
      <c r="A102" s="137"/>
      <c r="B102" s="151"/>
      <c r="C102" s="153"/>
      <c r="D102" s="153"/>
      <c r="E102" s="57" t="s">
        <v>12</v>
      </c>
      <c r="F102" s="77">
        <v>118.905</v>
      </c>
      <c r="G102" s="77">
        <v>20.985</v>
      </c>
      <c r="H102" s="77">
        <f>G102/F102*100</f>
        <v>17.648542954459444</v>
      </c>
      <c r="I102" s="77"/>
      <c r="J102" s="77">
        <f>I102/F102*100</f>
        <v>0</v>
      </c>
      <c r="K102" s="77"/>
      <c r="L102" s="77">
        <f>K102/F102*100</f>
        <v>0</v>
      </c>
      <c r="M102" s="77">
        <v>20.985</v>
      </c>
      <c r="N102" s="77">
        <f>M102/F102*100</f>
        <v>17.648542954459444</v>
      </c>
      <c r="O102" s="50"/>
    </row>
    <row r="103" spans="1:15" ht="27" customHeight="1">
      <c r="A103" s="144"/>
      <c r="B103" s="154"/>
      <c r="C103" s="167"/>
      <c r="D103" s="167"/>
      <c r="E103" s="56" t="s">
        <v>13</v>
      </c>
      <c r="F103" s="77">
        <v>0</v>
      </c>
      <c r="G103" s="77"/>
      <c r="H103" s="77"/>
      <c r="I103" s="77"/>
      <c r="J103" s="77"/>
      <c r="K103" s="77"/>
      <c r="L103" s="77"/>
      <c r="M103" s="77">
        <v>0</v>
      </c>
      <c r="N103" s="77"/>
      <c r="O103" s="50"/>
    </row>
    <row r="104" spans="1:15" ht="60.75" customHeight="1">
      <c r="A104" s="234" t="s">
        <v>90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6"/>
      <c r="O104" s="121"/>
    </row>
    <row r="105" spans="1:15" ht="27" customHeight="1">
      <c r="A105" s="90"/>
      <c r="B105" s="139" t="s">
        <v>49</v>
      </c>
      <c r="C105" s="142"/>
      <c r="D105" s="142"/>
      <c r="E105" s="51" t="s">
        <v>7</v>
      </c>
      <c r="F105" s="59">
        <f>F107+F108+F109+F110+F111</f>
        <v>118.905</v>
      </c>
      <c r="G105" s="59">
        <f>G107+G108+G109+G110+G111</f>
        <v>20.985</v>
      </c>
      <c r="H105" s="59">
        <f>H107+H108+H109+H110+H111</f>
        <v>17.648542954459444</v>
      </c>
      <c r="I105" s="59">
        <f>I107+I108+I109+I110+I111</f>
        <v>0</v>
      </c>
      <c r="J105" s="59">
        <f>I105/F105*100</f>
        <v>0</v>
      </c>
      <c r="K105" s="59">
        <f>K107+K108+K109+K110+K111</f>
        <v>0</v>
      </c>
      <c r="L105" s="59">
        <f>K105/F105*100</f>
        <v>0</v>
      </c>
      <c r="M105" s="59">
        <f>M107+M108+M109+M110+M111</f>
        <v>20.985</v>
      </c>
      <c r="N105" s="126">
        <f>(M105/F105)*100</f>
        <v>17.648542954459444</v>
      </c>
      <c r="O105" s="50"/>
    </row>
    <row r="106" spans="1:15" ht="27" customHeight="1">
      <c r="A106" s="90"/>
      <c r="B106" s="139"/>
      <c r="C106" s="142"/>
      <c r="D106" s="142"/>
      <c r="E106" s="145" t="s">
        <v>8</v>
      </c>
      <c r="F106" s="146"/>
      <c r="G106" s="146"/>
      <c r="H106" s="146"/>
      <c r="I106" s="146"/>
      <c r="J106" s="146"/>
      <c r="K106" s="146"/>
      <c r="L106" s="146"/>
      <c r="M106" s="146"/>
      <c r="N106" s="164"/>
      <c r="O106" s="50"/>
    </row>
    <row r="107" spans="1:15" ht="27" customHeight="1">
      <c r="A107" s="90"/>
      <c r="B107" s="139"/>
      <c r="C107" s="142"/>
      <c r="D107" s="142"/>
      <c r="E107" s="52" t="s">
        <v>9</v>
      </c>
      <c r="F107" s="77">
        <v>0</v>
      </c>
      <c r="G107" s="77"/>
      <c r="H107" s="77"/>
      <c r="I107" s="77"/>
      <c r="J107" s="77"/>
      <c r="K107" s="77"/>
      <c r="L107" s="77"/>
      <c r="M107" s="77">
        <f>G107+I107+K107</f>
        <v>0</v>
      </c>
      <c r="N107" s="78"/>
      <c r="O107" s="50"/>
    </row>
    <row r="108" spans="1:15" ht="40.5" customHeight="1">
      <c r="A108" s="90"/>
      <c r="B108" s="139"/>
      <c r="C108" s="142"/>
      <c r="D108" s="142"/>
      <c r="E108" s="55" t="s">
        <v>10</v>
      </c>
      <c r="F108" s="77">
        <v>0</v>
      </c>
      <c r="G108" s="77"/>
      <c r="H108" s="77"/>
      <c r="I108" s="77"/>
      <c r="J108" s="77"/>
      <c r="K108" s="77"/>
      <c r="L108" s="77"/>
      <c r="M108" s="77">
        <f>G108+I108+K108</f>
        <v>0</v>
      </c>
      <c r="N108" s="78"/>
      <c r="O108" s="50"/>
    </row>
    <row r="109" spans="1:15" ht="41.25" customHeight="1">
      <c r="A109" s="90"/>
      <c r="B109" s="139"/>
      <c r="C109" s="142"/>
      <c r="D109" s="142"/>
      <c r="E109" s="56" t="s">
        <v>11</v>
      </c>
      <c r="F109" s="77">
        <v>0</v>
      </c>
      <c r="G109" s="77"/>
      <c r="H109" s="77"/>
      <c r="I109" s="77"/>
      <c r="J109" s="77"/>
      <c r="K109" s="77"/>
      <c r="L109" s="77"/>
      <c r="M109" s="77">
        <f>G109+I109+K109</f>
        <v>0</v>
      </c>
      <c r="N109" s="78"/>
      <c r="O109" s="50"/>
    </row>
    <row r="110" spans="1:15" ht="30.75" customHeight="1">
      <c r="A110" s="90"/>
      <c r="B110" s="139"/>
      <c r="C110" s="142"/>
      <c r="D110" s="142"/>
      <c r="E110" s="57" t="s">
        <v>12</v>
      </c>
      <c r="F110" s="77">
        <f>F94+F102</f>
        <v>118.905</v>
      </c>
      <c r="G110" s="77">
        <f>G94+G102</f>
        <v>20.985</v>
      </c>
      <c r="H110" s="77">
        <f>G110/F110*100</f>
        <v>17.648542954459444</v>
      </c>
      <c r="I110" s="77">
        <f>I94+I102</f>
        <v>0</v>
      </c>
      <c r="J110" s="77">
        <f>I110/F110*100</f>
        <v>0</v>
      </c>
      <c r="K110" s="77">
        <f>K94+K102</f>
        <v>0</v>
      </c>
      <c r="L110" s="77">
        <f>K110/F110*100</f>
        <v>0</v>
      </c>
      <c r="M110" s="77">
        <f>M94+M102</f>
        <v>20.985</v>
      </c>
      <c r="N110" s="78">
        <f>(M110/F110)*100</f>
        <v>17.648542954459444</v>
      </c>
      <c r="O110" s="50"/>
    </row>
    <row r="111" spans="1:15" ht="27" customHeight="1">
      <c r="A111" s="104"/>
      <c r="B111" s="140"/>
      <c r="C111" s="143"/>
      <c r="D111" s="142"/>
      <c r="E111" s="55" t="s">
        <v>13</v>
      </c>
      <c r="F111" s="81">
        <v>0</v>
      </c>
      <c r="G111" s="81"/>
      <c r="H111" s="81"/>
      <c r="I111" s="81"/>
      <c r="J111" s="81"/>
      <c r="K111" s="81"/>
      <c r="L111" s="81"/>
      <c r="M111" s="81">
        <f>G111+I111+K111</f>
        <v>0</v>
      </c>
      <c r="N111" s="82"/>
      <c r="O111" s="50"/>
    </row>
    <row r="112" spans="1:15" ht="26.25" customHeight="1">
      <c r="A112" s="151" t="s">
        <v>23</v>
      </c>
      <c r="B112" s="165"/>
      <c r="C112" s="165"/>
      <c r="D112" s="153"/>
      <c r="E112" s="49" t="s">
        <v>24</v>
      </c>
      <c r="F112" s="60">
        <f>F114+F115+F116+F117+F118</f>
        <v>19095.408</v>
      </c>
      <c r="G112" s="60">
        <f>G114+G115+G116+G117+G118</f>
        <v>4257.687999999999</v>
      </c>
      <c r="H112" s="60">
        <f>G112/F112*100</f>
        <v>22.29692080944277</v>
      </c>
      <c r="I112" s="60">
        <f>I114+I115+I116+I117+I118</f>
        <v>0</v>
      </c>
      <c r="J112" s="48">
        <f>I112/F112*100</f>
        <v>0</v>
      </c>
      <c r="K112" s="60">
        <f>K114+K115+K116+K117+K118</f>
        <v>0</v>
      </c>
      <c r="L112" s="48">
        <f>K112/F112*100</f>
        <v>0</v>
      </c>
      <c r="M112" s="60">
        <f>M114+M115+M116+M117+M118</f>
        <v>4257.687999999999</v>
      </c>
      <c r="N112" s="48">
        <f>(M112/F112)*100</f>
        <v>22.29692080944277</v>
      </c>
      <c r="O112" s="172"/>
    </row>
    <row r="113" spans="1:15" ht="17.25" customHeight="1">
      <c r="A113" s="151"/>
      <c r="B113" s="165"/>
      <c r="C113" s="165"/>
      <c r="D113" s="153"/>
      <c r="E113" s="145" t="s">
        <v>8</v>
      </c>
      <c r="F113" s="146"/>
      <c r="G113" s="146"/>
      <c r="H113" s="146"/>
      <c r="I113" s="146"/>
      <c r="J113" s="146"/>
      <c r="K113" s="146"/>
      <c r="L113" s="146"/>
      <c r="M113" s="146"/>
      <c r="N113" s="164"/>
      <c r="O113" s="172"/>
    </row>
    <row r="114" spans="1:15" ht="33.75" customHeight="1">
      <c r="A114" s="151"/>
      <c r="B114" s="165"/>
      <c r="C114" s="165"/>
      <c r="D114" s="153"/>
      <c r="E114" s="53" t="s">
        <v>9</v>
      </c>
      <c r="F114" s="48">
        <f aca="true" t="shared" si="2" ref="F114:G118">F31+F56+F81+F107</f>
        <v>0</v>
      </c>
      <c r="G114" s="48">
        <f t="shared" si="2"/>
        <v>0</v>
      </c>
      <c r="H114" s="48"/>
      <c r="I114" s="48">
        <f>I23+I40</f>
        <v>0</v>
      </c>
      <c r="J114" s="48"/>
      <c r="K114" s="48"/>
      <c r="L114" s="48"/>
      <c r="M114" s="48">
        <f>G114+I114+K114</f>
        <v>0</v>
      </c>
      <c r="N114" s="48"/>
      <c r="O114" s="172"/>
    </row>
    <row r="115" spans="1:15" ht="38.25" customHeight="1">
      <c r="A115" s="151"/>
      <c r="B115" s="165"/>
      <c r="C115" s="165"/>
      <c r="D115" s="153"/>
      <c r="E115" s="54" t="s">
        <v>10</v>
      </c>
      <c r="F115" s="48">
        <f t="shared" si="2"/>
        <v>0</v>
      </c>
      <c r="G115" s="48">
        <f t="shared" si="2"/>
        <v>0</v>
      </c>
      <c r="H115" s="48"/>
      <c r="I115" s="48">
        <f>I24+I41</f>
        <v>0</v>
      </c>
      <c r="J115" s="48"/>
      <c r="K115" s="48"/>
      <c r="L115" s="48"/>
      <c r="M115" s="48">
        <f>G115+I115+K115</f>
        <v>0</v>
      </c>
      <c r="N115" s="48"/>
      <c r="O115" s="172"/>
    </row>
    <row r="116" spans="1:15" ht="39" customHeight="1">
      <c r="A116" s="151"/>
      <c r="B116" s="165"/>
      <c r="C116" s="165"/>
      <c r="D116" s="153"/>
      <c r="E116" s="52" t="s">
        <v>11</v>
      </c>
      <c r="F116" s="48">
        <f t="shared" si="2"/>
        <v>0</v>
      </c>
      <c r="G116" s="48">
        <f t="shared" si="2"/>
        <v>0</v>
      </c>
      <c r="H116" s="48"/>
      <c r="I116" s="48">
        <f>I25+I42</f>
        <v>0</v>
      </c>
      <c r="J116" s="48"/>
      <c r="K116" s="48"/>
      <c r="L116" s="48"/>
      <c r="M116" s="48">
        <f>G116+I116+K116</f>
        <v>0</v>
      </c>
      <c r="N116" s="48"/>
      <c r="O116" s="172"/>
    </row>
    <row r="117" spans="1:15" ht="26.25" customHeight="1">
      <c r="A117" s="151"/>
      <c r="B117" s="165"/>
      <c r="C117" s="165"/>
      <c r="D117" s="153"/>
      <c r="E117" s="53" t="s">
        <v>12</v>
      </c>
      <c r="F117" s="48">
        <f t="shared" si="2"/>
        <v>19095.408</v>
      </c>
      <c r="G117" s="48">
        <f t="shared" si="2"/>
        <v>4257.687999999999</v>
      </c>
      <c r="H117" s="48">
        <f>G117/F117*100</f>
        <v>22.29692080944277</v>
      </c>
      <c r="I117" s="48"/>
      <c r="J117" s="48">
        <f>I117/F117*100</f>
        <v>0</v>
      </c>
      <c r="K117" s="48">
        <f>K34+K59+K84+K110</f>
        <v>0</v>
      </c>
      <c r="L117" s="48">
        <f>K117/F117*100</f>
        <v>0</v>
      </c>
      <c r="M117" s="48">
        <f>M34+M59+M84+M110</f>
        <v>4257.687999999999</v>
      </c>
      <c r="N117" s="48">
        <f>(M117/F117)*100</f>
        <v>22.29692080944277</v>
      </c>
      <c r="O117" s="172"/>
    </row>
    <row r="118" spans="1:15" ht="27.75" customHeight="1">
      <c r="A118" s="154"/>
      <c r="B118" s="166"/>
      <c r="C118" s="166"/>
      <c r="D118" s="167"/>
      <c r="E118" s="52" t="s">
        <v>13</v>
      </c>
      <c r="F118" s="48">
        <f t="shared" si="2"/>
        <v>0</v>
      </c>
      <c r="G118" s="48">
        <f t="shared" si="2"/>
        <v>0</v>
      </c>
      <c r="H118" s="48"/>
      <c r="I118" s="48">
        <f>I27+I44</f>
        <v>0</v>
      </c>
      <c r="J118" s="48"/>
      <c r="K118" s="48">
        <f>K27+K44</f>
        <v>0</v>
      </c>
      <c r="L118" s="48"/>
      <c r="M118" s="48">
        <f>G118+I118+K118</f>
        <v>0</v>
      </c>
      <c r="N118" s="48"/>
      <c r="O118" s="173"/>
    </row>
    <row r="119" spans="1:15" ht="18" customHeight="1" hidden="1">
      <c r="A119" s="191" t="s">
        <v>5</v>
      </c>
      <c r="B119" s="193"/>
      <c r="C119" s="193"/>
      <c r="D119" s="193"/>
      <c r="E119" s="193"/>
      <c r="F119" s="193"/>
      <c r="G119" s="24"/>
      <c r="H119" s="25"/>
      <c r="I119" s="24"/>
      <c r="J119" s="25"/>
      <c r="K119" s="24"/>
      <c r="L119" s="25"/>
      <c r="M119" s="24"/>
      <c r="N119" s="26"/>
      <c r="O119" s="27"/>
    </row>
    <row r="120" spans="1:15" ht="27" customHeight="1" hidden="1">
      <c r="A120" s="191" t="s">
        <v>16</v>
      </c>
      <c r="B120" s="192"/>
      <c r="C120" s="192"/>
      <c r="D120" s="192"/>
      <c r="E120" s="192"/>
      <c r="F120" s="192"/>
      <c r="G120" s="5"/>
      <c r="H120" s="5"/>
      <c r="I120" s="5"/>
      <c r="J120" s="5"/>
      <c r="K120" s="5"/>
      <c r="L120" s="5"/>
      <c r="M120" s="5"/>
      <c r="N120" s="28"/>
      <c r="O120" s="29"/>
    </row>
    <row r="121" spans="1:15" ht="21.75" customHeight="1" hidden="1">
      <c r="A121" s="191" t="s">
        <v>17</v>
      </c>
      <c r="B121" s="192"/>
      <c r="C121" s="192"/>
      <c r="D121" s="192"/>
      <c r="E121" s="192"/>
      <c r="F121" s="192"/>
      <c r="G121" s="30"/>
      <c r="H121" s="31"/>
      <c r="I121" s="30"/>
      <c r="J121" s="31"/>
      <c r="K121" s="30"/>
      <c r="L121" s="31"/>
      <c r="M121" s="30"/>
      <c r="N121" s="32"/>
      <c r="O121" s="29"/>
    </row>
    <row r="122" spans="1:15" ht="15" customHeight="1" hidden="1">
      <c r="A122" s="179" t="s">
        <v>18</v>
      </c>
      <c r="B122" s="182" t="s">
        <v>19</v>
      </c>
      <c r="C122" s="184"/>
      <c r="D122" s="184"/>
      <c r="E122" s="33" t="s">
        <v>7</v>
      </c>
      <c r="F122" s="34" t="e">
        <f>F124+F125+F126+F127+F128</f>
        <v>#REF!</v>
      </c>
      <c r="G122" s="35"/>
      <c r="H122" s="36"/>
      <c r="I122" s="35"/>
      <c r="J122" s="36"/>
      <c r="K122" s="35"/>
      <c r="L122" s="36"/>
      <c r="M122" s="35"/>
      <c r="N122" s="36"/>
      <c r="O122" s="169"/>
    </row>
    <row r="123" spans="1:15" ht="15" customHeight="1" hidden="1">
      <c r="A123" s="180"/>
      <c r="B123" s="183"/>
      <c r="C123" s="185"/>
      <c r="D123" s="185"/>
      <c r="E123" s="13" t="s">
        <v>8</v>
      </c>
      <c r="F123" s="14"/>
      <c r="G123" s="14"/>
      <c r="H123" s="14"/>
      <c r="I123" s="14"/>
      <c r="J123" s="14"/>
      <c r="K123" s="14"/>
      <c r="L123" s="14"/>
      <c r="M123" s="14"/>
      <c r="N123" s="15"/>
      <c r="O123" s="170"/>
    </row>
    <row r="124" spans="1:15" ht="25.5" customHeight="1" hidden="1">
      <c r="A124" s="180"/>
      <c r="B124" s="183"/>
      <c r="C124" s="185"/>
      <c r="D124" s="185"/>
      <c r="E124" s="16" t="s">
        <v>9</v>
      </c>
      <c r="F124" s="3" t="e">
        <f>#REF!+#REF!+#REF!+#REF!</f>
        <v>#REF!</v>
      </c>
      <c r="G124" s="35"/>
      <c r="H124" s="36"/>
      <c r="I124" s="35"/>
      <c r="J124" s="36"/>
      <c r="K124" s="35"/>
      <c r="L124" s="36"/>
      <c r="M124" s="35"/>
      <c r="N124" s="36"/>
      <c r="O124" s="170"/>
    </row>
    <row r="125" spans="1:15" ht="32.25" customHeight="1" hidden="1">
      <c r="A125" s="180"/>
      <c r="B125" s="183"/>
      <c r="C125" s="185"/>
      <c r="D125" s="185"/>
      <c r="E125" s="8" t="s">
        <v>10</v>
      </c>
      <c r="F125" s="3" t="e">
        <f>#REF!+#REF!+#REF!+#REF!</f>
        <v>#REF!</v>
      </c>
      <c r="G125" s="35"/>
      <c r="H125" s="36"/>
      <c r="I125" s="35"/>
      <c r="J125" s="36"/>
      <c r="K125" s="35"/>
      <c r="L125" s="36"/>
      <c r="M125" s="35"/>
      <c r="N125" s="36"/>
      <c r="O125" s="170"/>
    </row>
    <row r="126" spans="1:15" ht="39" customHeight="1" hidden="1">
      <c r="A126" s="180"/>
      <c r="B126" s="183"/>
      <c r="C126" s="185"/>
      <c r="D126" s="185"/>
      <c r="E126" s="9" t="s">
        <v>11</v>
      </c>
      <c r="F126" s="3" t="e">
        <f>#REF!+#REF!+#REF!+#REF!</f>
        <v>#REF!</v>
      </c>
      <c r="G126" s="10"/>
      <c r="H126" s="12"/>
      <c r="I126" s="10"/>
      <c r="J126" s="12"/>
      <c r="K126" s="10"/>
      <c r="L126" s="12"/>
      <c r="M126" s="10"/>
      <c r="N126" s="12"/>
      <c r="O126" s="170"/>
    </row>
    <row r="127" spans="1:15" ht="16.5" customHeight="1" hidden="1">
      <c r="A127" s="180"/>
      <c r="B127" s="183"/>
      <c r="C127" s="185"/>
      <c r="D127" s="185"/>
      <c r="E127" s="16" t="s">
        <v>12</v>
      </c>
      <c r="F127" s="3" t="e">
        <f>#REF!+#REF!+#REF!+#REF!</f>
        <v>#REF!</v>
      </c>
      <c r="G127" s="5"/>
      <c r="H127" s="5"/>
      <c r="I127" s="5"/>
      <c r="J127" s="5"/>
      <c r="K127" s="5"/>
      <c r="L127" s="5"/>
      <c r="M127" s="5"/>
      <c r="N127" s="28"/>
      <c r="O127" s="170"/>
    </row>
    <row r="128" spans="1:15" ht="38.25" customHeight="1" hidden="1">
      <c r="A128" s="181"/>
      <c r="B128" s="183"/>
      <c r="C128" s="186"/>
      <c r="D128" s="186"/>
      <c r="E128" s="9" t="s">
        <v>13</v>
      </c>
      <c r="F128" s="3" t="e">
        <f>#REF!+#REF!+#REF!+#REF!</f>
        <v>#REF!</v>
      </c>
      <c r="G128" s="19"/>
      <c r="H128" s="18"/>
      <c r="I128" s="19"/>
      <c r="J128" s="18"/>
      <c r="K128" s="19"/>
      <c r="L128" s="18"/>
      <c r="M128" s="19"/>
      <c r="N128" s="18"/>
      <c r="O128" s="171"/>
    </row>
    <row r="129" spans="1:15" ht="23.25" customHeight="1" hidden="1">
      <c r="A129" s="176" t="s">
        <v>28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8"/>
    </row>
    <row r="130" spans="1:15" ht="21" customHeight="1" hidden="1">
      <c r="A130" s="6" t="s">
        <v>20</v>
      </c>
      <c r="B130" s="7" t="s">
        <v>14</v>
      </c>
      <c r="C130" s="8"/>
      <c r="D130" s="8"/>
      <c r="E130" s="9"/>
      <c r="F130" s="17"/>
      <c r="G130" s="22"/>
      <c r="H130" s="18"/>
      <c r="I130" s="22"/>
      <c r="J130" s="18"/>
      <c r="K130" s="22"/>
      <c r="L130" s="18"/>
      <c r="M130" s="22"/>
      <c r="N130" s="18"/>
      <c r="O130" s="37"/>
    </row>
    <row r="131" spans="1:15" ht="19.5" customHeight="1" hidden="1">
      <c r="A131" s="6"/>
      <c r="B131" s="8" t="s">
        <v>15</v>
      </c>
      <c r="C131" s="8"/>
      <c r="D131" s="8"/>
      <c r="E131" s="9"/>
      <c r="F131" s="17"/>
      <c r="G131" s="22"/>
      <c r="H131" s="18"/>
      <c r="I131" s="22"/>
      <c r="J131" s="18"/>
      <c r="K131" s="22"/>
      <c r="L131" s="18"/>
      <c r="M131" s="22"/>
      <c r="N131" s="18"/>
      <c r="O131" s="37"/>
    </row>
    <row r="132" spans="1:15" ht="39" customHeight="1" hidden="1">
      <c r="A132" s="160" t="s">
        <v>21</v>
      </c>
      <c r="B132" s="160"/>
      <c r="C132" s="162"/>
      <c r="D132" s="160"/>
      <c r="E132" s="11" t="s">
        <v>22</v>
      </c>
      <c r="F132" s="34" t="e">
        <f>F134+F135+F136+F137+F138</f>
        <v>#REF!</v>
      </c>
      <c r="G132" s="22"/>
      <c r="H132" s="18"/>
      <c r="I132" s="22"/>
      <c r="J132" s="18"/>
      <c r="K132" s="22"/>
      <c r="L132" s="18"/>
      <c r="M132" s="22"/>
      <c r="N132" s="18"/>
      <c r="O132" s="168"/>
    </row>
    <row r="133" spans="1:15" ht="15.75" customHeight="1" hidden="1">
      <c r="A133" s="160"/>
      <c r="B133" s="160"/>
      <c r="C133" s="163"/>
      <c r="D133" s="160"/>
      <c r="E133" s="13" t="s">
        <v>8</v>
      </c>
      <c r="F133" s="14"/>
      <c r="G133" s="14"/>
      <c r="H133" s="14"/>
      <c r="I133" s="14"/>
      <c r="J133" s="14"/>
      <c r="K133" s="14"/>
      <c r="L133" s="14"/>
      <c r="M133" s="14"/>
      <c r="N133" s="15"/>
      <c r="O133" s="133"/>
    </row>
    <row r="134" spans="1:15" ht="27.75" customHeight="1" hidden="1">
      <c r="A134" s="160"/>
      <c r="B134" s="160"/>
      <c r="C134" s="163"/>
      <c r="D134" s="160"/>
      <c r="E134" s="16" t="s">
        <v>9</v>
      </c>
      <c r="F134" s="3" t="e">
        <f>#REF!+#REF!+#REF!+#REF!</f>
        <v>#REF!</v>
      </c>
      <c r="G134" s="10"/>
      <c r="H134" s="12"/>
      <c r="I134" s="10"/>
      <c r="J134" s="12"/>
      <c r="K134" s="10"/>
      <c r="L134" s="12"/>
      <c r="M134" s="10"/>
      <c r="N134" s="12"/>
      <c r="O134" s="133"/>
    </row>
    <row r="135" spans="1:15" ht="39.75" customHeight="1" hidden="1">
      <c r="A135" s="160"/>
      <c r="B135" s="160"/>
      <c r="C135" s="163"/>
      <c r="D135" s="160"/>
      <c r="E135" s="8" t="s">
        <v>10</v>
      </c>
      <c r="F135" s="3" t="e">
        <f>#REF!+#REF!+#REF!+#REF!</f>
        <v>#REF!</v>
      </c>
      <c r="G135" s="4"/>
      <c r="H135" s="4"/>
      <c r="I135" s="4"/>
      <c r="J135" s="4"/>
      <c r="K135" s="4"/>
      <c r="L135" s="4"/>
      <c r="M135" s="4"/>
      <c r="N135" s="4"/>
      <c r="O135" s="133"/>
    </row>
    <row r="136" spans="1:15" ht="38.25" customHeight="1" hidden="1">
      <c r="A136" s="160"/>
      <c r="B136" s="160"/>
      <c r="C136" s="163"/>
      <c r="D136" s="160"/>
      <c r="E136" s="9" t="s">
        <v>11</v>
      </c>
      <c r="F136" s="3" t="e">
        <f>#REF!+#REF!+#REF!+#REF!</f>
        <v>#REF!</v>
      </c>
      <c r="G136" s="19"/>
      <c r="H136" s="18"/>
      <c r="I136" s="19"/>
      <c r="J136" s="18"/>
      <c r="K136" s="19"/>
      <c r="L136" s="18"/>
      <c r="M136" s="19"/>
      <c r="N136" s="18"/>
      <c r="O136" s="133"/>
    </row>
    <row r="137" spans="1:15" ht="15" customHeight="1" hidden="1">
      <c r="A137" s="160"/>
      <c r="B137" s="160"/>
      <c r="C137" s="163"/>
      <c r="D137" s="160"/>
      <c r="E137" s="16" t="s">
        <v>12</v>
      </c>
      <c r="F137" s="3" t="e">
        <f>#REF!+#REF!+#REF!+#REF!</f>
        <v>#REF!</v>
      </c>
      <c r="G137" s="22"/>
      <c r="H137" s="18"/>
      <c r="I137" s="22"/>
      <c r="J137" s="18"/>
      <c r="K137" s="22"/>
      <c r="L137" s="18"/>
      <c r="M137" s="22"/>
      <c r="N137" s="18"/>
      <c r="O137" s="133"/>
    </row>
    <row r="138" spans="1:15" ht="30.75" customHeight="1" hidden="1">
      <c r="A138" s="161"/>
      <c r="B138" s="161"/>
      <c r="C138" s="163"/>
      <c r="D138" s="161"/>
      <c r="E138" s="8" t="s">
        <v>13</v>
      </c>
      <c r="F138" s="38" t="e">
        <f>#REF!+#REF!+#REF!+#REF!</f>
        <v>#REF!</v>
      </c>
      <c r="G138" s="20"/>
      <c r="H138" s="21"/>
      <c r="I138" s="20"/>
      <c r="J138" s="21"/>
      <c r="K138" s="20"/>
      <c r="L138" s="21"/>
      <c r="M138" s="20"/>
      <c r="N138" s="21"/>
      <c r="O138" s="134"/>
    </row>
    <row r="139" spans="1:15" ht="15" customHeight="1" hidden="1">
      <c r="A139" s="105"/>
      <c r="B139" s="106"/>
      <c r="C139" s="103"/>
      <c r="D139" s="39"/>
      <c r="E139" s="9"/>
      <c r="F139" s="4"/>
      <c r="G139" s="22"/>
      <c r="H139" s="23"/>
      <c r="I139" s="22"/>
      <c r="J139" s="23"/>
      <c r="K139" s="22"/>
      <c r="L139" s="23"/>
      <c r="M139" s="22"/>
      <c r="N139" s="23"/>
      <c r="O139" s="110"/>
    </row>
    <row r="140" spans="1:15" ht="21" customHeight="1">
      <c r="A140" s="105"/>
      <c r="B140" s="127" t="s">
        <v>66</v>
      </c>
      <c r="C140" s="147"/>
      <c r="D140" s="94"/>
      <c r="E140" s="49" t="s">
        <v>67</v>
      </c>
      <c r="F140" s="62">
        <f>F142+F143+F144+F145+F146</f>
        <v>19095.408</v>
      </c>
      <c r="G140" s="62">
        <f>G142+G143+G144+G145+G146</f>
        <v>4257.687999999999</v>
      </c>
      <c r="H140" s="48">
        <f>G140/F140*100</f>
        <v>22.29692080944277</v>
      </c>
      <c r="I140" s="62">
        <f>I142+I143+I144+I145+I146</f>
        <v>0</v>
      </c>
      <c r="J140" s="59">
        <f>I140/F140*100</f>
        <v>0</v>
      </c>
      <c r="K140" s="62">
        <f>K142+K143+K144+K145+K146</f>
        <v>0</v>
      </c>
      <c r="L140" s="59">
        <f>K140/F140*100</f>
        <v>0</v>
      </c>
      <c r="M140" s="62">
        <f>M142+M143+M144+M145+M146</f>
        <v>4257.687999999999</v>
      </c>
      <c r="N140" s="126">
        <f>(M140/F140)*100</f>
        <v>22.29692080944277</v>
      </c>
      <c r="O140" s="133"/>
    </row>
    <row r="141" spans="1:15" ht="15" customHeight="1">
      <c r="A141" s="107"/>
      <c r="B141" s="148"/>
      <c r="C141" s="149"/>
      <c r="D141" s="94"/>
      <c r="E141" s="145" t="s">
        <v>8</v>
      </c>
      <c r="F141" s="146"/>
      <c r="G141" s="146"/>
      <c r="H141" s="146"/>
      <c r="I141" s="146"/>
      <c r="J141" s="146"/>
      <c r="K141" s="146"/>
      <c r="L141" s="146"/>
      <c r="M141" s="146"/>
      <c r="N141" s="146"/>
      <c r="O141" s="133"/>
    </row>
    <row r="142" spans="1:15" ht="24.75" customHeight="1">
      <c r="A142" s="107"/>
      <c r="B142" s="148"/>
      <c r="C142" s="149"/>
      <c r="D142" s="94"/>
      <c r="E142" s="53" t="s">
        <v>9</v>
      </c>
      <c r="F142" s="48">
        <v>0</v>
      </c>
      <c r="G142" s="48">
        <v>0</v>
      </c>
      <c r="H142" s="48"/>
      <c r="I142" s="48">
        <v>0</v>
      </c>
      <c r="J142" s="48"/>
      <c r="K142" s="48"/>
      <c r="L142" s="48"/>
      <c r="M142" s="48">
        <v>0</v>
      </c>
      <c r="N142" s="61"/>
      <c r="O142" s="133"/>
    </row>
    <row r="143" spans="1:15" ht="39.75" customHeight="1">
      <c r="A143" s="107"/>
      <c r="B143" s="148"/>
      <c r="C143" s="149"/>
      <c r="D143" s="94"/>
      <c r="E143" s="54" t="s">
        <v>10</v>
      </c>
      <c r="F143" s="48">
        <v>0</v>
      </c>
      <c r="G143" s="48">
        <v>0</v>
      </c>
      <c r="H143" s="48"/>
      <c r="I143" s="48">
        <v>0</v>
      </c>
      <c r="J143" s="48"/>
      <c r="K143" s="48"/>
      <c r="L143" s="48"/>
      <c r="M143" s="48">
        <v>0</v>
      </c>
      <c r="N143" s="61"/>
      <c r="O143" s="133"/>
    </row>
    <row r="144" spans="1:15" ht="24" customHeight="1">
      <c r="A144" s="107"/>
      <c r="B144" s="148"/>
      <c r="C144" s="149"/>
      <c r="D144" s="94"/>
      <c r="E144" s="52" t="s">
        <v>11</v>
      </c>
      <c r="F144" s="48">
        <v>0</v>
      </c>
      <c r="G144" s="48">
        <v>0</v>
      </c>
      <c r="H144" s="48"/>
      <c r="I144" s="48">
        <v>0</v>
      </c>
      <c r="J144" s="48"/>
      <c r="K144" s="48"/>
      <c r="L144" s="48"/>
      <c r="M144" s="48">
        <v>0</v>
      </c>
      <c r="N144" s="61"/>
      <c r="O144" s="133"/>
    </row>
    <row r="145" spans="1:15" ht="24" customHeight="1">
      <c r="A145" s="107"/>
      <c r="B145" s="148"/>
      <c r="C145" s="149"/>
      <c r="D145" s="94"/>
      <c r="E145" s="53" t="s">
        <v>12</v>
      </c>
      <c r="F145" s="62">
        <f>F117</f>
        <v>19095.408</v>
      </c>
      <c r="G145" s="62">
        <f>G117</f>
        <v>4257.687999999999</v>
      </c>
      <c r="H145" s="48">
        <f>G145/F145*100</f>
        <v>22.29692080944277</v>
      </c>
      <c r="I145" s="62">
        <f>I117</f>
        <v>0</v>
      </c>
      <c r="J145" s="48">
        <f>I145/F145*100</f>
        <v>0</v>
      </c>
      <c r="K145" s="62">
        <f>K117</f>
        <v>0</v>
      </c>
      <c r="L145" s="48">
        <f>K145/F145*100</f>
        <v>0</v>
      </c>
      <c r="M145" s="62">
        <f>M117</f>
        <v>4257.687999999999</v>
      </c>
      <c r="N145" s="61">
        <f>(M145/F145)*100</f>
        <v>22.29692080944277</v>
      </c>
      <c r="O145" s="133"/>
    </row>
    <row r="146" spans="1:15" ht="24" customHeight="1">
      <c r="A146" s="107"/>
      <c r="B146" s="148"/>
      <c r="C146" s="149"/>
      <c r="D146" s="94"/>
      <c r="E146" s="54" t="s">
        <v>13</v>
      </c>
      <c r="F146" s="60">
        <v>0</v>
      </c>
      <c r="G146" s="60">
        <v>0</v>
      </c>
      <c r="H146" s="60"/>
      <c r="I146" s="60">
        <v>0</v>
      </c>
      <c r="J146" s="60"/>
      <c r="K146" s="60">
        <v>0</v>
      </c>
      <c r="L146" s="60"/>
      <c r="M146" s="60">
        <v>0</v>
      </c>
      <c r="N146" s="61"/>
      <c r="O146" s="133"/>
    </row>
    <row r="147" spans="1:15" ht="15" customHeight="1">
      <c r="A147" s="105"/>
      <c r="B147" s="135" t="s">
        <v>8</v>
      </c>
      <c r="C147" s="128"/>
      <c r="D147" s="99"/>
      <c r="E147" s="100"/>
      <c r="F147" s="5"/>
      <c r="G147" s="101"/>
      <c r="H147" s="102"/>
      <c r="I147" s="101"/>
      <c r="J147" s="102"/>
      <c r="K147" s="101"/>
      <c r="L147" s="102"/>
      <c r="M147" s="101"/>
      <c r="N147" s="102"/>
      <c r="O147" s="111"/>
    </row>
    <row r="148" spans="1:15" ht="15" customHeight="1">
      <c r="A148" s="105"/>
      <c r="B148" s="127" t="s">
        <v>69</v>
      </c>
      <c r="C148" s="128"/>
      <c r="D148" s="94"/>
      <c r="E148" s="49" t="s">
        <v>67</v>
      </c>
      <c r="F148" s="116">
        <f>F149+F150+F151+F152+F153</f>
        <v>400.23</v>
      </c>
      <c r="G148" s="116">
        <f>G149+G150+G151+G152+G153</f>
        <v>120.03</v>
      </c>
      <c r="H148" s="48">
        <f>G148/F148*100</f>
        <v>29.99025560302826</v>
      </c>
      <c r="I148" s="116">
        <f>I149+I150+I151+I152+I153</f>
        <v>347.023</v>
      </c>
      <c r="J148" s="48">
        <f>I148/F148*100</f>
        <v>86.70589411088623</v>
      </c>
      <c r="K148" s="116">
        <f>K149+K150+K151+K152+K153</f>
        <v>400.233</v>
      </c>
      <c r="L148" s="48">
        <f>K148/F148*100</f>
        <v>100.00074956899783</v>
      </c>
      <c r="M148" s="116">
        <f>M149+M150+M151+M152+M153</f>
        <v>120.03</v>
      </c>
      <c r="N148" s="61">
        <f>(M148/F148)*100</f>
        <v>29.99025560302826</v>
      </c>
      <c r="O148" s="111"/>
    </row>
    <row r="149" spans="1:15" ht="26.25" customHeight="1">
      <c r="A149" s="107"/>
      <c r="B149" s="129"/>
      <c r="C149" s="130"/>
      <c r="D149" s="94"/>
      <c r="E149" s="53" t="s">
        <v>9</v>
      </c>
      <c r="F149" s="116"/>
      <c r="G149" s="117"/>
      <c r="H149" s="118"/>
      <c r="I149" s="117"/>
      <c r="J149" s="118"/>
      <c r="K149" s="117"/>
      <c r="L149" s="118"/>
      <c r="M149" s="117"/>
      <c r="N149" s="118"/>
      <c r="O149" s="111"/>
    </row>
    <row r="150" spans="1:15" ht="38.25" customHeight="1">
      <c r="A150" s="107"/>
      <c r="B150" s="129"/>
      <c r="C150" s="130"/>
      <c r="D150" s="94"/>
      <c r="E150" s="54" t="s">
        <v>10</v>
      </c>
      <c r="F150" s="116"/>
      <c r="G150" s="117"/>
      <c r="H150" s="118"/>
      <c r="I150" s="117"/>
      <c r="J150" s="118"/>
      <c r="K150" s="117"/>
      <c r="L150" s="118"/>
      <c r="M150" s="117"/>
      <c r="N150" s="118"/>
      <c r="O150" s="111"/>
    </row>
    <row r="151" spans="1:15" ht="38.25" customHeight="1">
      <c r="A151" s="107"/>
      <c r="B151" s="129"/>
      <c r="C151" s="130"/>
      <c r="D151" s="94"/>
      <c r="E151" s="52" t="s">
        <v>11</v>
      </c>
      <c r="F151" s="116"/>
      <c r="G151" s="117"/>
      <c r="H151" s="118"/>
      <c r="I151" s="117"/>
      <c r="J151" s="118"/>
      <c r="K151" s="117"/>
      <c r="L151" s="118"/>
      <c r="M151" s="117"/>
      <c r="N151" s="118"/>
      <c r="O151" s="111"/>
    </row>
    <row r="152" spans="1:15" ht="23.25" customHeight="1">
      <c r="A152" s="107"/>
      <c r="B152" s="129"/>
      <c r="C152" s="130"/>
      <c r="D152" s="94"/>
      <c r="E152" s="53" t="s">
        <v>12</v>
      </c>
      <c r="F152" s="77">
        <v>400.23</v>
      </c>
      <c r="G152" s="77">
        <v>120.03</v>
      </c>
      <c r="H152" s="77">
        <f>G152/F152*100</f>
        <v>29.99025560302826</v>
      </c>
      <c r="I152" s="117">
        <v>347.023</v>
      </c>
      <c r="J152" s="77">
        <f>I152/F152*100</f>
        <v>86.70589411088623</v>
      </c>
      <c r="K152" s="117">
        <v>400.233</v>
      </c>
      <c r="L152" s="77">
        <f>K152/F152*100</f>
        <v>100.00074956899783</v>
      </c>
      <c r="M152" s="77">
        <v>120.03</v>
      </c>
      <c r="N152" s="78">
        <f>(M152/F152)*100</f>
        <v>29.99025560302826</v>
      </c>
      <c r="O152" s="111"/>
    </row>
    <row r="153" spans="1:15" ht="31.5" customHeight="1">
      <c r="A153" s="108"/>
      <c r="B153" s="131"/>
      <c r="C153" s="132"/>
      <c r="D153" s="94"/>
      <c r="E153" s="52" t="s">
        <v>13</v>
      </c>
      <c r="F153" s="116"/>
      <c r="G153" s="117"/>
      <c r="H153" s="118"/>
      <c r="I153" s="117"/>
      <c r="J153" s="118"/>
      <c r="K153" s="117"/>
      <c r="L153" s="118"/>
      <c r="M153" s="117"/>
      <c r="N153" s="118"/>
      <c r="O153" s="111"/>
    </row>
    <row r="154" spans="1:15" ht="15" customHeight="1">
      <c r="A154" s="105"/>
      <c r="B154" s="127" t="s">
        <v>70</v>
      </c>
      <c r="C154" s="128"/>
      <c r="D154" s="94"/>
      <c r="E154" s="49" t="s">
        <v>67</v>
      </c>
      <c r="F154" s="116">
        <f>F155+F156+F157+F158+F159</f>
        <v>10956.769</v>
      </c>
      <c r="G154" s="116">
        <f>G155+G156+G157+G158+G159</f>
        <v>2645.767</v>
      </c>
      <c r="H154" s="48">
        <f>G154/F154*100</f>
        <v>24.14732846882142</v>
      </c>
      <c r="I154" s="116">
        <f>I155+I156+I157+I158+I159</f>
        <v>6052.738</v>
      </c>
      <c r="J154" s="48">
        <f>I154/F154*100</f>
        <v>55.24199697921897</v>
      </c>
      <c r="K154" s="116">
        <f>K155+K156+K157+K158+K159</f>
        <v>7767.239</v>
      </c>
      <c r="L154" s="48">
        <f>K154/F154*100</f>
        <v>70.88986725922578</v>
      </c>
      <c r="M154" s="116">
        <f>M155+M156+M157+M158+M159</f>
        <v>2645.767</v>
      </c>
      <c r="N154" s="61">
        <f>(M154/F154)*100</f>
        <v>24.14732846882142</v>
      </c>
      <c r="O154" s="111"/>
    </row>
    <row r="155" spans="1:15" ht="27.75" customHeight="1">
      <c r="A155" s="107"/>
      <c r="B155" s="129"/>
      <c r="C155" s="130"/>
      <c r="D155" s="94"/>
      <c r="E155" s="53" t="s">
        <v>9</v>
      </c>
      <c r="F155" s="116"/>
      <c r="G155" s="117"/>
      <c r="H155" s="118"/>
      <c r="I155" s="117"/>
      <c r="J155" s="118"/>
      <c r="K155" s="117"/>
      <c r="L155" s="118"/>
      <c r="M155" s="117"/>
      <c r="N155" s="118"/>
      <c r="O155" s="111"/>
    </row>
    <row r="156" spans="1:15" ht="39" customHeight="1">
      <c r="A156" s="107"/>
      <c r="B156" s="129"/>
      <c r="C156" s="130"/>
      <c r="D156" s="94"/>
      <c r="E156" s="54" t="s">
        <v>10</v>
      </c>
      <c r="F156" s="116"/>
      <c r="G156" s="117"/>
      <c r="H156" s="118"/>
      <c r="I156" s="117"/>
      <c r="J156" s="118"/>
      <c r="K156" s="117"/>
      <c r="L156" s="118"/>
      <c r="M156" s="117"/>
      <c r="N156" s="118"/>
      <c r="O156" s="111"/>
    </row>
    <row r="157" spans="1:15" ht="37.5" customHeight="1">
      <c r="A157" s="107"/>
      <c r="B157" s="129"/>
      <c r="C157" s="130"/>
      <c r="D157" s="94"/>
      <c r="E157" s="52" t="s">
        <v>11</v>
      </c>
      <c r="F157" s="116"/>
      <c r="G157" s="117"/>
      <c r="H157" s="118"/>
      <c r="I157" s="117"/>
      <c r="J157" s="118"/>
      <c r="K157" s="117"/>
      <c r="L157" s="118"/>
      <c r="M157" s="117"/>
      <c r="N157" s="118"/>
      <c r="O157" s="111"/>
    </row>
    <row r="158" spans="1:15" ht="27.75" customHeight="1">
      <c r="A158" s="107"/>
      <c r="B158" s="129"/>
      <c r="C158" s="130"/>
      <c r="D158" s="94"/>
      <c r="E158" s="53" t="s">
        <v>12</v>
      </c>
      <c r="F158" s="230">
        <f>F43+F51</f>
        <v>10956.769</v>
      </c>
      <c r="G158" s="230">
        <f>G43+G51</f>
        <v>2645.767</v>
      </c>
      <c r="H158" s="77">
        <f>G158/F158*100</f>
        <v>24.14732846882142</v>
      </c>
      <c r="I158" s="117">
        <v>6052.738</v>
      </c>
      <c r="J158" s="77">
        <f>I158/F158*100</f>
        <v>55.24199697921897</v>
      </c>
      <c r="K158" s="117">
        <v>7767.239</v>
      </c>
      <c r="L158" s="77">
        <f>K158/F158*100</f>
        <v>70.88986725922578</v>
      </c>
      <c r="M158" s="117">
        <f>M43+M51</f>
        <v>2645.767</v>
      </c>
      <c r="N158" s="78">
        <f>(M158/F158)*100</f>
        <v>24.14732846882142</v>
      </c>
      <c r="O158" s="111"/>
    </row>
    <row r="159" spans="1:15" ht="29.25" customHeight="1">
      <c r="A159" s="108"/>
      <c r="B159" s="131"/>
      <c r="C159" s="132"/>
      <c r="D159" s="94"/>
      <c r="E159" s="52" t="s">
        <v>13</v>
      </c>
      <c r="F159" s="116"/>
      <c r="G159" s="117"/>
      <c r="H159" s="118"/>
      <c r="I159" s="117"/>
      <c r="J159" s="118"/>
      <c r="K159" s="117"/>
      <c r="L159" s="118"/>
      <c r="M159" s="117"/>
      <c r="N159" s="118"/>
      <c r="O159" s="111"/>
    </row>
    <row r="160" spans="1:15" ht="19.5" customHeight="1">
      <c r="A160" s="105"/>
      <c r="B160" s="127" t="s">
        <v>71</v>
      </c>
      <c r="C160" s="128"/>
      <c r="D160" s="94"/>
      <c r="E160" s="49" t="s">
        <v>67</v>
      </c>
      <c r="F160" s="116">
        <f>F161+F162+F163+F164+F165</f>
        <v>7619.504</v>
      </c>
      <c r="G160" s="116">
        <f>G161+G162+G163+G164+G165</f>
        <v>1470.906</v>
      </c>
      <c r="H160" s="48">
        <f>G160/F160*100</f>
        <v>19.304484911353807</v>
      </c>
      <c r="I160" s="116">
        <f>I161+I162+I163+I164+I165</f>
        <v>3644.537</v>
      </c>
      <c r="J160" s="48">
        <f>I160/F160*100</f>
        <v>47.83168300718787</v>
      </c>
      <c r="K160" s="116">
        <f>K161+K162+K163+K164+K165</f>
        <v>5459.286</v>
      </c>
      <c r="L160" s="48">
        <f>K160/F160*100</f>
        <v>71.64883698466463</v>
      </c>
      <c r="M160" s="116">
        <f>M161+M162+M163+M164+M165</f>
        <v>1470.906</v>
      </c>
      <c r="N160" s="61">
        <f>(M160/F160)*100</f>
        <v>19.304484911353807</v>
      </c>
      <c r="O160" s="111"/>
    </row>
    <row r="161" spans="1:15" ht="34.5" customHeight="1">
      <c r="A161" s="107"/>
      <c r="B161" s="129"/>
      <c r="C161" s="130"/>
      <c r="D161" s="94"/>
      <c r="E161" s="53" t="s">
        <v>9</v>
      </c>
      <c r="F161" s="116"/>
      <c r="G161" s="117"/>
      <c r="H161" s="118"/>
      <c r="I161" s="117"/>
      <c r="J161" s="118"/>
      <c r="K161" s="117"/>
      <c r="L161" s="118"/>
      <c r="M161" s="117"/>
      <c r="N161" s="119"/>
      <c r="O161" s="111"/>
    </row>
    <row r="162" spans="1:15" ht="39" customHeight="1">
      <c r="A162" s="107"/>
      <c r="B162" s="129"/>
      <c r="C162" s="130"/>
      <c r="D162" s="94"/>
      <c r="E162" s="54" t="s">
        <v>10</v>
      </c>
      <c r="F162" s="116"/>
      <c r="G162" s="117"/>
      <c r="H162" s="118"/>
      <c r="I162" s="117"/>
      <c r="J162" s="118"/>
      <c r="K162" s="117"/>
      <c r="L162" s="118"/>
      <c r="M162" s="117"/>
      <c r="N162" s="119"/>
      <c r="O162" s="111"/>
    </row>
    <row r="163" spans="1:15" ht="38.25" customHeight="1">
      <c r="A163" s="107"/>
      <c r="B163" s="129"/>
      <c r="C163" s="130"/>
      <c r="D163" s="94"/>
      <c r="E163" s="52" t="s">
        <v>11</v>
      </c>
      <c r="F163" s="116"/>
      <c r="G163" s="117"/>
      <c r="H163" s="118"/>
      <c r="I163" s="117"/>
      <c r="J163" s="118"/>
      <c r="K163" s="117"/>
      <c r="L163" s="118"/>
      <c r="M163" s="117"/>
      <c r="N163" s="119"/>
      <c r="O163" s="111"/>
    </row>
    <row r="164" spans="1:15" ht="15" customHeight="1">
      <c r="A164" s="107"/>
      <c r="B164" s="129"/>
      <c r="C164" s="130"/>
      <c r="D164" s="94"/>
      <c r="E164" s="53" t="s">
        <v>12</v>
      </c>
      <c r="F164" s="230">
        <f>F68+F76</f>
        <v>7619.504</v>
      </c>
      <c r="G164" s="77">
        <v>1470.906</v>
      </c>
      <c r="H164" s="77">
        <f>G164/F164*100</f>
        <v>19.304484911353807</v>
      </c>
      <c r="I164" s="117">
        <v>3644.537</v>
      </c>
      <c r="J164" s="77">
        <f>I164/F164*100</f>
        <v>47.83168300718787</v>
      </c>
      <c r="K164" s="117">
        <v>5459.286</v>
      </c>
      <c r="L164" s="77">
        <f>K164/F164*100</f>
        <v>71.64883698466463</v>
      </c>
      <c r="M164" s="117">
        <f>M68+M76</f>
        <v>1470.906</v>
      </c>
      <c r="N164" s="78">
        <f>(M164/F164)*100</f>
        <v>19.304484911353807</v>
      </c>
      <c r="O164" s="111"/>
    </row>
    <row r="165" spans="1:15" ht="30.75" customHeight="1">
      <c r="A165" s="108"/>
      <c r="B165" s="131"/>
      <c r="C165" s="132"/>
      <c r="D165" s="94"/>
      <c r="E165" s="52" t="s">
        <v>13</v>
      </c>
      <c r="F165" s="116"/>
      <c r="G165" s="117"/>
      <c r="H165" s="118"/>
      <c r="I165" s="117"/>
      <c r="J165" s="118"/>
      <c r="K165" s="117"/>
      <c r="L165" s="118"/>
      <c r="M165" s="117"/>
      <c r="N165" s="119"/>
      <c r="O165" s="111"/>
    </row>
    <row r="166" spans="1:15" ht="15" customHeight="1">
      <c r="A166" s="105"/>
      <c r="B166" s="127" t="s">
        <v>72</v>
      </c>
      <c r="C166" s="128"/>
      <c r="D166" s="94"/>
      <c r="E166" s="49" t="s">
        <v>67</v>
      </c>
      <c r="F166" s="48">
        <f>F167+F168+F169+F170+F171</f>
        <v>118.905</v>
      </c>
      <c r="G166" s="48">
        <v>20.985</v>
      </c>
      <c r="H166" s="48">
        <f>G166/F166*100</f>
        <v>17.648542954459444</v>
      </c>
      <c r="I166" s="48">
        <v>103.687</v>
      </c>
      <c r="J166" s="48">
        <f>I166/F166*100</f>
        <v>87.2015474538497</v>
      </c>
      <c r="K166" s="48">
        <v>168.292</v>
      </c>
      <c r="L166" s="48">
        <f>K166/F166*100</f>
        <v>141.5348387368067</v>
      </c>
      <c r="M166" s="48">
        <f>M167+M168+M169+M170+M171</f>
        <v>20.985</v>
      </c>
      <c r="N166" s="61">
        <f>(M166/F166)*100</f>
        <v>17.648542954459444</v>
      </c>
      <c r="O166" s="133"/>
    </row>
    <row r="167" spans="1:15" ht="29.25" customHeight="1">
      <c r="A167" s="107"/>
      <c r="B167" s="129"/>
      <c r="C167" s="130"/>
      <c r="D167" s="94"/>
      <c r="E167" s="53" t="s">
        <v>9</v>
      </c>
      <c r="F167" s="48"/>
      <c r="G167" s="48"/>
      <c r="H167" s="48"/>
      <c r="I167" s="48"/>
      <c r="J167" s="48"/>
      <c r="K167" s="48"/>
      <c r="L167" s="48"/>
      <c r="M167" s="48"/>
      <c r="N167" s="61"/>
      <c r="O167" s="133"/>
    </row>
    <row r="168" spans="1:15" ht="37.5" customHeight="1">
      <c r="A168" s="107"/>
      <c r="B168" s="129"/>
      <c r="C168" s="130"/>
      <c r="D168" s="94"/>
      <c r="E168" s="54" t="s">
        <v>10</v>
      </c>
      <c r="F168" s="48"/>
      <c r="G168" s="48"/>
      <c r="H168" s="48"/>
      <c r="I168" s="48"/>
      <c r="J168" s="48"/>
      <c r="K168" s="48"/>
      <c r="L168" s="48"/>
      <c r="M168" s="48"/>
      <c r="N168" s="61"/>
      <c r="O168" s="133"/>
    </row>
    <row r="169" spans="1:15" ht="40.5" customHeight="1">
      <c r="A169" s="107"/>
      <c r="B169" s="129"/>
      <c r="C169" s="130"/>
      <c r="D169" s="94"/>
      <c r="E169" s="52" t="s">
        <v>11</v>
      </c>
      <c r="F169" s="48"/>
      <c r="G169" s="48"/>
      <c r="H169" s="48"/>
      <c r="I169" s="48"/>
      <c r="J169" s="48"/>
      <c r="K169" s="48"/>
      <c r="L169" s="48"/>
      <c r="M169" s="48"/>
      <c r="N169" s="61"/>
      <c r="O169" s="133"/>
    </row>
    <row r="170" spans="1:15" ht="21.75" customHeight="1">
      <c r="A170" s="107"/>
      <c r="B170" s="129"/>
      <c r="C170" s="130"/>
      <c r="D170" s="94"/>
      <c r="E170" s="53" t="s">
        <v>12</v>
      </c>
      <c r="F170" s="77">
        <f>F94+F102</f>
        <v>118.905</v>
      </c>
      <c r="G170" s="77">
        <f>G110</f>
        <v>20.985</v>
      </c>
      <c r="H170" s="77">
        <f>G170/F170*100</f>
        <v>17.648542954459444</v>
      </c>
      <c r="I170" s="77">
        <v>103.687</v>
      </c>
      <c r="J170" s="77">
        <f>I170/F170*100</f>
        <v>87.2015474538497</v>
      </c>
      <c r="K170" s="77">
        <v>168.292</v>
      </c>
      <c r="L170" s="77">
        <f>K170/F170*100</f>
        <v>141.5348387368067</v>
      </c>
      <c r="M170" s="77">
        <f>M94+M102</f>
        <v>20.985</v>
      </c>
      <c r="N170" s="78">
        <f>(M170/F170)*100</f>
        <v>17.648542954459444</v>
      </c>
      <c r="O170" s="133"/>
    </row>
    <row r="171" spans="1:15" ht="30.75" customHeight="1">
      <c r="A171" s="108"/>
      <c r="B171" s="131"/>
      <c r="C171" s="132"/>
      <c r="D171" s="114"/>
      <c r="E171" s="52" t="s">
        <v>13</v>
      </c>
      <c r="F171" s="48"/>
      <c r="G171" s="48" t="s">
        <v>68</v>
      </c>
      <c r="H171" s="48"/>
      <c r="I171" s="48" t="s">
        <v>68</v>
      </c>
      <c r="J171" s="48"/>
      <c r="K171" s="48" t="s">
        <v>68</v>
      </c>
      <c r="L171" s="48"/>
      <c r="M171" s="48"/>
      <c r="N171" s="61"/>
      <c r="O171" s="134"/>
    </row>
    <row r="172" spans="1:15" ht="15" customHeight="1">
      <c r="A172" s="93"/>
      <c r="B172" s="94"/>
      <c r="C172" s="94"/>
      <c r="D172" s="94"/>
      <c r="E172" s="95"/>
      <c r="F172" s="45"/>
      <c r="G172" s="96"/>
      <c r="H172" s="97"/>
      <c r="I172" s="96"/>
      <c r="J172" s="97"/>
      <c r="K172" s="96"/>
      <c r="L172" s="97"/>
      <c r="M172" s="96"/>
      <c r="N172" s="97"/>
      <c r="O172" s="98"/>
    </row>
    <row r="173" spans="1:15" ht="1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</row>
    <row r="174" spans="1:15" ht="15">
      <c r="A174" s="63"/>
      <c r="B174" s="84" t="s">
        <v>25</v>
      </c>
      <c r="C174" s="85" t="s">
        <v>73</v>
      </c>
      <c r="D174" s="86"/>
      <c r="E174" s="86"/>
      <c r="F174" s="86"/>
      <c r="G174" s="63"/>
      <c r="H174" s="87"/>
      <c r="I174" s="87"/>
      <c r="J174" s="63"/>
      <c r="K174" s="63"/>
      <c r="L174" s="63"/>
      <c r="M174" s="63"/>
      <c r="N174" s="63"/>
      <c r="O174" s="63"/>
    </row>
    <row r="175" spans="3:6" ht="15">
      <c r="C175" s="43" t="s">
        <v>76</v>
      </c>
      <c r="D175" s="42"/>
      <c r="E175" s="42"/>
      <c r="F175" s="42"/>
    </row>
    <row r="176" spans="2:9" ht="26.25">
      <c r="B176" s="40" t="s">
        <v>26</v>
      </c>
      <c r="C176" s="46" t="s">
        <v>73</v>
      </c>
      <c r="D176" s="44"/>
      <c r="E176" s="44"/>
      <c r="F176" s="44"/>
      <c r="H176" s="47"/>
      <c r="I176" s="47"/>
    </row>
    <row r="177" spans="3:6" ht="15">
      <c r="C177" s="43" t="s">
        <v>76</v>
      </c>
      <c r="D177" s="42"/>
      <c r="E177" s="42"/>
      <c r="F177" s="42"/>
    </row>
    <row r="178" spans="3:6" ht="15">
      <c r="C178" s="43"/>
      <c r="D178" s="42"/>
      <c r="E178" s="42"/>
      <c r="F178" s="42"/>
    </row>
    <row r="179" spans="2:9" ht="15">
      <c r="B179" s="40" t="s">
        <v>31</v>
      </c>
      <c r="C179" s="46" t="s">
        <v>74</v>
      </c>
      <c r="D179" s="44"/>
      <c r="E179" s="44"/>
      <c r="F179" s="44"/>
      <c r="H179" s="47"/>
      <c r="I179" s="47"/>
    </row>
    <row r="180" spans="3:6" ht="15">
      <c r="C180" s="43" t="s">
        <v>76</v>
      </c>
      <c r="D180" s="42"/>
      <c r="E180" s="42"/>
      <c r="F180" s="42"/>
    </row>
    <row r="181" spans="2:10" ht="15">
      <c r="B181" s="40" t="s">
        <v>31</v>
      </c>
      <c r="C181" s="46" t="s">
        <v>75</v>
      </c>
      <c r="D181" s="44"/>
      <c r="E181" s="44"/>
      <c r="F181" s="44"/>
      <c r="H181" s="47"/>
      <c r="I181" s="91"/>
      <c r="J181" s="92"/>
    </row>
    <row r="182" spans="3:6" ht="15">
      <c r="C182" s="43" t="s">
        <v>76</v>
      </c>
      <c r="D182" s="42"/>
      <c r="E182" s="42"/>
      <c r="F182" s="42"/>
    </row>
    <row r="183" spans="3:6" ht="15">
      <c r="C183" s="43"/>
      <c r="D183" s="42"/>
      <c r="E183" s="42"/>
      <c r="F183" s="42"/>
    </row>
    <row r="184" spans="2:6" ht="15">
      <c r="B184" s="1" t="s">
        <v>27</v>
      </c>
      <c r="C184" s="115" t="s">
        <v>36</v>
      </c>
      <c r="D184" s="41"/>
      <c r="E184" s="42"/>
      <c r="F184" s="42"/>
    </row>
  </sheetData>
  <sheetProtection/>
  <mergeCells count="115">
    <mergeCell ref="O46:O52"/>
    <mergeCell ref="O71:O77"/>
    <mergeCell ref="A104:N104"/>
    <mergeCell ref="O63:O69"/>
    <mergeCell ref="E80:N80"/>
    <mergeCell ref="E72:N72"/>
    <mergeCell ref="C71:C77"/>
    <mergeCell ref="D71:D77"/>
    <mergeCell ref="E64:N64"/>
    <mergeCell ref="A78:N78"/>
    <mergeCell ref="O38:O44"/>
    <mergeCell ref="O89:O95"/>
    <mergeCell ref="D89:D95"/>
    <mergeCell ref="E90:N90"/>
    <mergeCell ref="C97:C103"/>
    <mergeCell ref="B97:B103"/>
    <mergeCell ref="A88:N88"/>
    <mergeCell ref="A61:N61"/>
    <mergeCell ref="A62:N62"/>
    <mergeCell ref="A79:A85"/>
    <mergeCell ref="B105:B111"/>
    <mergeCell ref="C105:C111"/>
    <mergeCell ref="D105:D111"/>
    <mergeCell ref="D79:D85"/>
    <mergeCell ref="E106:N106"/>
    <mergeCell ref="A86:N86"/>
    <mergeCell ref="D97:D103"/>
    <mergeCell ref="A87:N87"/>
    <mergeCell ref="E98:N98"/>
    <mergeCell ref="A96:N96"/>
    <mergeCell ref="B11:O12"/>
    <mergeCell ref="O21:O27"/>
    <mergeCell ref="A18:N18"/>
    <mergeCell ref="O15:O17"/>
    <mergeCell ref="M15:N16"/>
    <mergeCell ref="E55:N55"/>
    <mergeCell ref="A54:A60"/>
    <mergeCell ref="D46:D52"/>
    <mergeCell ref="B46:B52"/>
    <mergeCell ref="C46:C52"/>
    <mergeCell ref="B63:B69"/>
    <mergeCell ref="C63:C69"/>
    <mergeCell ref="D63:D69"/>
    <mergeCell ref="E22:N22"/>
    <mergeCell ref="B54:B60"/>
    <mergeCell ref="C54:C60"/>
    <mergeCell ref="D54:D60"/>
    <mergeCell ref="D29:D35"/>
    <mergeCell ref="A36:N36"/>
    <mergeCell ref="A53:N53"/>
    <mergeCell ref="K15:L16"/>
    <mergeCell ref="A15:A17"/>
    <mergeCell ref="B15:B17"/>
    <mergeCell ref="C15:D16"/>
    <mergeCell ref="E15:E17"/>
    <mergeCell ref="F15:F17"/>
    <mergeCell ref="G15:H16"/>
    <mergeCell ref="I15:J16"/>
    <mergeCell ref="A46:A52"/>
    <mergeCell ref="B29:B35"/>
    <mergeCell ref="D38:D44"/>
    <mergeCell ref="C21:C27"/>
    <mergeCell ref="A38:A44"/>
    <mergeCell ref="D21:D27"/>
    <mergeCell ref="A21:A27"/>
    <mergeCell ref="B21:B27"/>
    <mergeCell ref="A29:A35"/>
    <mergeCell ref="A28:N28"/>
    <mergeCell ref="E30:N30"/>
    <mergeCell ref="C29:C35"/>
    <mergeCell ref="A19:N19"/>
    <mergeCell ref="A121:F121"/>
    <mergeCell ref="A119:F119"/>
    <mergeCell ref="A120:F120"/>
    <mergeCell ref="E39:N39"/>
    <mergeCell ref="B38:B44"/>
    <mergeCell ref="C38:C44"/>
    <mergeCell ref="A20:N20"/>
    <mergeCell ref="A71:A77"/>
    <mergeCell ref="O132:O138"/>
    <mergeCell ref="O122:O128"/>
    <mergeCell ref="O112:O118"/>
    <mergeCell ref="A37:N37"/>
    <mergeCell ref="A129:O129"/>
    <mergeCell ref="A122:A128"/>
    <mergeCell ref="B122:B128"/>
    <mergeCell ref="C122:C128"/>
    <mergeCell ref="D122:D128"/>
    <mergeCell ref="E47:N47"/>
    <mergeCell ref="A45:N45"/>
    <mergeCell ref="C2:J2"/>
    <mergeCell ref="C3:J3"/>
    <mergeCell ref="A70:N70"/>
    <mergeCell ref="A132:B138"/>
    <mergeCell ref="C132:C138"/>
    <mergeCell ref="D132:D138"/>
    <mergeCell ref="E113:N113"/>
    <mergeCell ref="A112:D118"/>
    <mergeCell ref="A63:A69"/>
    <mergeCell ref="B79:B85"/>
    <mergeCell ref="C79:C85"/>
    <mergeCell ref="A97:A103"/>
    <mergeCell ref="E141:N141"/>
    <mergeCell ref="B140:C146"/>
    <mergeCell ref="A89:A95"/>
    <mergeCell ref="B89:B95"/>
    <mergeCell ref="C89:C95"/>
    <mergeCell ref="B71:B77"/>
    <mergeCell ref="B148:C153"/>
    <mergeCell ref="B154:C159"/>
    <mergeCell ref="B160:C165"/>
    <mergeCell ref="O166:O171"/>
    <mergeCell ref="O140:O146"/>
    <mergeCell ref="B147:C147"/>
    <mergeCell ref="B166:C171"/>
  </mergeCells>
  <printOptions horizontalCentered="1"/>
  <pageMargins left="0.11811023622047245" right="0.11811023622047245" top="0.31496062992125984" bottom="0.15748031496062992" header="0" footer="0"/>
  <pageSetup horizontalDpi="600" verticalDpi="600" orientation="landscape" paperSize="9" scale="83" r:id="rId1"/>
  <rowBreaks count="2" manualBreakCount="2">
    <brk id="63" max="14" man="1"/>
    <brk id="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Work</cp:lastModifiedBy>
  <cp:lastPrinted>2021-04-09T07:06:23Z</cp:lastPrinted>
  <dcterms:created xsi:type="dcterms:W3CDTF">2015-02-06T09:10:50Z</dcterms:created>
  <dcterms:modified xsi:type="dcterms:W3CDTF">2021-04-09T07:06:28Z</dcterms:modified>
  <cp:category/>
  <cp:version/>
  <cp:contentType/>
  <cp:contentStatus/>
</cp:coreProperties>
</file>