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70" yWindow="120" windowWidth="18555" windowHeight="10755" activeTab="1"/>
  </bookViews>
  <sheets>
    <sheet name="деньги" sheetId="3" r:id="rId1"/>
    <sheet name="на 31.12.2016 Отчет " sheetId="1" r:id="rId2"/>
  </sheets>
  <definedNames>
    <definedName name="_xlnm.Print_Titles" localSheetId="1">'на 31.12.2016 Отчет '!$13:$15</definedName>
    <definedName name="_xlnm.Print_Area" localSheetId="1">'на 31.12.2016 Отчет '!$A$1:$Q$121</definedName>
  </definedNames>
  <calcPr calcId="124519" calcOnSave="0"/>
</workbook>
</file>

<file path=xl/calcChain.xml><?xml version="1.0" encoding="utf-8"?>
<calcChain xmlns="http://schemas.openxmlformats.org/spreadsheetml/2006/main">
  <c r="H96" i="1"/>
  <c r="H90"/>
  <c r="H65"/>
  <c r="H60" s="1"/>
  <c r="F73"/>
  <c r="F71"/>
  <c r="H49"/>
  <c r="G103"/>
  <c r="G71"/>
  <c r="G96"/>
  <c r="F96"/>
  <c r="F103" s="1"/>
  <c r="F98"/>
  <c r="F60"/>
  <c r="F102"/>
  <c r="F104"/>
  <c r="F106"/>
  <c r="F85"/>
  <c r="F18" i="3"/>
  <c r="D18"/>
  <c r="Q18"/>
  <c r="O18"/>
  <c r="P18"/>
  <c r="E18"/>
  <c r="G18"/>
  <c r="H18"/>
  <c r="I18"/>
  <c r="J18"/>
  <c r="K18"/>
  <c r="L18"/>
  <c r="M18"/>
  <c r="N18"/>
  <c r="F52" i="1"/>
  <c r="G85" l="1"/>
  <c r="H85" s="1"/>
  <c r="G98"/>
  <c r="G93" s="1"/>
  <c r="G60"/>
  <c r="F105"/>
  <c r="F100" s="1"/>
  <c r="F93"/>
  <c r="H103"/>
  <c r="R18" i="3"/>
  <c r="H98" i="1" l="1"/>
  <c r="H93"/>
  <c r="I44"/>
  <c r="E25" i="3" l="1"/>
  <c r="F25"/>
  <c r="I25"/>
  <c r="F68" i="1"/>
  <c r="A25" i="3" l="1"/>
  <c r="B25"/>
  <c r="C25"/>
  <c r="D25"/>
  <c r="G25"/>
  <c r="H25"/>
  <c r="J25"/>
  <c r="M25" l="1"/>
  <c r="C48" l="1"/>
  <c r="F66"/>
  <c r="G66"/>
  <c r="H66"/>
  <c r="I66"/>
  <c r="E66"/>
  <c r="D66"/>
  <c r="C66"/>
  <c r="M66" l="1"/>
  <c r="M44" i="1"/>
  <c r="E39" i="3"/>
  <c r="F39"/>
  <c r="G39"/>
  <c r="H39"/>
  <c r="I39"/>
  <c r="D39"/>
  <c r="I68" i="1" l="1"/>
  <c r="K44"/>
  <c r="K39" i="3"/>
  <c r="F44" i="1"/>
  <c r="K68" l="1"/>
  <c r="L44"/>
  <c r="M20"/>
  <c r="M28"/>
  <c r="M36"/>
  <c r="H47"/>
  <c r="G44"/>
  <c r="G36"/>
  <c r="H36"/>
  <c r="I36"/>
  <c r="J36"/>
  <c r="K36"/>
  <c r="L36"/>
  <c r="N36"/>
  <c r="F36"/>
  <c r="G28"/>
  <c r="H28"/>
  <c r="I28"/>
  <c r="J28"/>
  <c r="K28"/>
  <c r="L28"/>
  <c r="N28"/>
  <c r="F28"/>
  <c r="G20"/>
  <c r="H20"/>
  <c r="I20"/>
  <c r="J20"/>
  <c r="K20"/>
  <c r="L20"/>
  <c r="N20"/>
  <c r="F20"/>
  <c r="C35" i="3"/>
  <c r="C36" s="1"/>
  <c r="C37" s="1"/>
  <c r="F32"/>
  <c r="D96"/>
  <c r="E96"/>
  <c r="C92"/>
  <c r="C96" s="1"/>
  <c r="F96" s="1"/>
  <c r="L68" i="1" l="1"/>
  <c r="M68"/>
  <c r="N68" s="1"/>
  <c r="J68"/>
  <c r="J44"/>
  <c r="H44"/>
  <c r="N44"/>
  <c r="G68" l="1"/>
  <c r="G73"/>
  <c r="H73" s="1"/>
  <c r="H68" s="1"/>
  <c r="G105"/>
  <c r="G100" s="1"/>
  <c r="H100" s="1"/>
  <c r="H57"/>
  <c r="H52" s="1"/>
  <c r="G52"/>
  <c r="H105" l="1"/>
</calcChain>
</file>

<file path=xl/sharedStrings.xml><?xml version="1.0" encoding="utf-8"?>
<sst xmlns="http://schemas.openxmlformats.org/spreadsheetml/2006/main" count="182" uniqueCount="89">
  <si>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</si>
  <si>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</si>
  <si>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</si>
  <si>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</si>
  <si>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</si>
  <si>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</si>
  <si>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</si>
  <si>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</si>
  <si>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</si>
  <si>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</si>
  <si>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</si>
  <si>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</si>
  <si>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</si>
  <si>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</si>
  <si>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</si>
  <si>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</si>
  <si>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</si>
  <si>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</si>
  <si>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</si>
  <si>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</si>
  <si>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</si>
  <si>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</si>
  <si>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</si>
  <si>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</si>
  <si>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</si>
  <si>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</si>
  <si>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</si>
  <si>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</si>
  <si>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</si>
  <si>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</si>
  <si>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1.1</t>
  </si>
  <si>
    <t>2.1</t>
  </si>
  <si>
    <t>Без финансирования.</t>
  </si>
  <si>
    <t>Программа утверждена постановлением администрации городского поселения Новоаганск от 16.11.2018 № 485</t>
  </si>
  <si>
    <t>1.2.</t>
  </si>
  <si>
    <t>1.3.</t>
  </si>
  <si>
    <t>1.1.</t>
  </si>
  <si>
    <t xml:space="preserve"> Содержание народной дружи-ны, в том числе стимулирование участников об-щественных формирований в сфере охраны общественного порядка (показа-тель 1.1;1.3)
</t>
  </si>
  <si>
    <t>1.5.</t>
  </si>
  <si>
    <t>1.4.</t>
  </si>
  <si>
    <t>1.6.</t>
  </si>
  <si>
    <t>1.8</t>
  </si>
  <si>
    <t>1.9</t>
  </si>
  <si>
    <t>1.3</t>
  </si>
  <si>
    <t>1.4</t>
  </si>
  <si>
    <t>1.5</t>
  </si>
  <si>
    <t>1.6</t>
  </si>
  <si>
    <t>1.7</t>
  </si>
  <si>
    <t>Создание условий деятельности народных дружин (показатель 1.1;1.3)</t>
  </si>
  <si>
    <t>Наименование подпрограммы №1: Создание и совершенствование условий для профилактики и обеспечения общественного порядка</t>
  </si>
  <si>
    <t>Цель:«Совершенствование системы социальной профилактики правонарушений, повышение уровня правовой грамотности для формирования право-сознания жителей городского поселения Новоаганск»</t>
  </si>
  <si>
    <t>Задача №1: Профилактика правонарушений в общественных местах, в том числе с участием граждан.</t>
  </si>
  <si>
    <t>Наименование подпрограммы №2:  Формирование законопослушного поведения участников дорожного движения</t>
  </si>
  <si>
    <t>Задача №2: Профилактика правонарушений в сфере безопасности дорожного движения.</t>
  </si>
  <si>
    <t>Обеспечение мероприятий по пропагандистской работе, в том числе в трудовых коллективах, по культуре вождения, выявления и мини-мизации количества так называемых «опасных водителей», «лихачей», лю-бителей «агрес-сивной езды» (Проведение се-минаров, круг-лых столов, ин-формирование через СМИ) (по-казатель 2.1)</t>
  </si>
  <si>
    <t xml:space="preserve">«Об утверждении муниципальной программы «Профилактика правонарушений в сфере общественного порядка в городском поселении Новоаганск»
</t>
  </si>
  <si>
    <t>округ</t>
  </si>
  <si>
    <t>Новоаганск</t>
  </si>
  <si>
    <t xml:space="preserve">  (Ф.И.О.)                                             (подпись)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</si>
  <si>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</si>
  <si>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Начальник службы по делам ГО,ЧС и ПБ</t>
  </si>
  <si>
    <t>Д.И. Ковпака     51-033</t>
  </si>
  <si>
    <t xml:space="preserve">                                                                                 (должность)               (подпись)                (Ф.И.О.)               (номер телефона)</t>
  </si>
  <si>
    <t>Начальник отдела экономики</t>
  </si>
  <si>
    <t>Л.Г.Мальцева</t>
  </si>
  <si>
    <t>2.2</t>
  </si>
  <si>
    <t>электроэнергия</t>
  </si>
  <si>
    <t>Техническое обслуживание АПК «Безопасный город» на территории поселения (показатель 1.2)</t>
  </si>
  <si>
    <t xml:space="preserve"> Обеспечение функционирования и развития систем видеона-блюдения в сфе-ре общественного порядка
и с целью повышения безопасности дорожного движения, информирования населения
(показатель 2.2)
</t>
  </si>
  <si>
    <t>Проведение семинаров, круглых столов для представителей общественных организаций, специалистов, занимающихся профилактикой правонарушений (показатель 1.1;1.3)</t>
  </si>
  <si>
    <t>Проведение мероприятий профилактической направленности (рейды, патрули-рование и др.) с участием общественных формирований в сфере охраны общественного порядка (показатель 1.1;1.3)</t>
  </si>
  <si>
    <t xml:space="preserve">Привлечение населения городского поселения Новоаганск различных возрастных и социальных групп к участию в деятельности общественных формирований в сфере охраны общественного порядка:
народных дружин;
родительских патрулей и т.д. (показатель 1.1;1.3)
</t>
  </si>
  <si>
    <t xml:space="preserve"> </t>
  </si>
  <si>
    <t>Итого по подпрограмме 1</t>
  </si>
  <si>
    <t>Итого по подпрограмме 2</t>
  </si>
  <si>
    <t>Объемы финансирования всего на 2020 год, тыс. руб.</t>
  </si>
  <si>
    <t>Исполнено на 01.07.2020</t>
  </si>
  <si>
    <t>Исполнено на  01.10.2020</t>
  </si>
  <si>
    <t xml:space="preserve">Исполнено на 31.12. 2020 год </t>
  </si>
  <si>
    <t>Исполнено на 01.04.2020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</si>
  <si>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19 человек. В родительском патрулировании  за отчётный период приняло участие 16 человек.</t>
  </si>
  <si>
    <t>Проведены выплаты  членам Народной дружины по итогам дежурств  за 1 квартал 2020 года.</t>
  </si>
  <si>
    <t>Оплата мероприятия   в рамках муниципального контракта №1564 от 30.12.19 с ООО "Автоматизация, безопасность, техника и связь".</t>
  </si>
  <si>
    <t xml:space="preserve">Оплата мероприятия   в рамках муниципального контракта 0018/В-2020 от 12.11.19 с АО "ЮТЭК-НВр"  за потребляемую электроэнергию видеокамерами  АПК "Безопасный город", согласно  показаниям. </t>
  </si>
  <si>
    <t xml:space="preserve">         на  01.04 2021 года</t>
  </si>
  <si>
    <t>(в редакции  31.03.2019 _№92)</t>
  </si>
  <si>
    <t>Мероприятия запланированы на 2-4 квартал 2021 года.</t>
  </si>
  <si>
    <t xml:space="preserve">Совместно с образовательными учреждениями в    2021 году проведен  1 круглый стол. </t>
  </si>
  <si>
    <t xml:space="preserve">Члены народной дружины учавствуют  в обеспечении общественного порядка, на следующих всех массовых мероприятиях 2021 года: Рождественские концерты, праздник «Крещение господне», концерты, посвященные  23 февраля и 8 марта, Праздник Оленевода-Охотника, Пасха, 1 и 9 мая, День поселка, последние звонки, День детства, 12 июня День России, выпускные в школах, Праздник обласа, 1 сентября, 4 ноября.  Также обеспечиваются еженедельные рейды и  дежурство на дискотеках в селе Варьеган и п.г.т. Новоаганск.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</si>
</sst>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00"/>
    <numFmt numFmtId="166" formatCode="#,##0.000"/>
    <numFmt numFmtId="167" formatCode="#,##0.00;[Red]\-#,##0.00;0.00"/>
    <numFmt numFmtId="168" formatCode="#,##0.00_ ;[Red]\-#,##0.00\ "/>
    <numFmt numFmtId="169" formatCode="0.00000"/>
  </numFmts>
  <fonts count="3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charset val="204"/>
    </font>
    <font>
      <sz val="8"/>
      <name val="Arial Narrow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164" fontId="5" fillId="0" borderId="0" applyFont="0" applyFill="0" applyBorder="0" applyAlignment="0" applyProtection="0"/>
    <xf numFmtId="0" fontId="19" fillId="0" borderId="0"/>
    <xf numFmtId="0" fontId="28" fillId="0" borderId="0"/>
  </cellStyleXfs>
  <cellXfs count="1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8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Font="1"/>
    <xf numFmtId="0" fontId="13" fillId="0" borderId="0" xfId="0" applyFont="1" applyAlignment="1"/>
    <xf numFmtId="0" fontId="13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4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vertical="top" wrapText="1"/>
    </xf>
    <xf numFmtId="166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2" fontId="9" fillId="0" borderId="0" xfId="0" applyNumberFormat="1" applyFont="1" applyFill="1"/>
    <xf numFmtId="165" fontId="9" fillId="0" borderId="0" xfId="0" applyNumberFormat="1" applyFont="1" applyFill="1"/>
    <xf numFmtId="165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7" fontId="20" fillId="0" borderId="17" xfId="3" applyNumberFormat="1" applyFont="1" applyFill="1" applyBorder="1" applyAlignment="1" applyProtection="1">
      <alignment vertical="center"/>
      <protection hidden="1"/>
    </xf>
    <xf numFmtId="168" fontId="20" fillId="0" borderId="16" xfId="3" applyNumberFormat="1" applyFont="1" applyFill="1" applyBorder="1" applyAlignment="1" applyProtection="1">
      <alignment vertical="center"/>
      <protection hidden="1"/>
    </xf>
    <xf numFmtId="168" fontId="0" fillId="0" borderId="0" xfId="0" applyNumberFormat="1"/>
    <xf numFmtId="167" fontId="21" fillId="0" borderId="17" xfId="3" applyNumberFormat="1" applyFont="1" applyFill="1" applyBorder="1" applyAlignment="1" applyProtection="1">
      <alignment vertical="center"/>
      <protection hidden="1"/>
    </xf>
    <xf numFmtId="166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/>
    </xf>
    <xf numFmtId="169" fontId="0" fillId="0" borderId="0" xfId="0" applyNumberFormat="1" applyFill="1"/>
    <xf numFmtId="4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3" fillId="0" borderId="6" xfId="0" applyFont="1" applyBorder="1"/>
    <xf numFmtId="0" fontId="24" fillId="0" borderId="6" xfId="0" applyFont="1" applyBorder="1" applyAlignment="1"/>
    <xf numFmtId="0" fontId="0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/>
    <xf numFmtId="0" fontId="22" fillId="0" borderId="6" xfId="0" applyFont="1" applyBorder="1"/>
    <xf numFmtId="0" fontId="25" fillId="0" borderId="6" xfId="0" applyFont="1" applyBorder="1"/>
    <xf numFmtId="0" fontId="0" fillId="0" borderId="6" xfId="0" applyBorder="1"/>
    <xf numFmtId="0" fontId="26" fillId="0" borderId="18" xfId="0" applyFont="1" applyBorder="1"/>
    <xf numFmtId="0" fontId="26" fillId="0" borderId="6" xfId="0" applyFont="1" applyBorder="1"/>
    <xf numFmtId="0" fontId="26" fillId="0" borderId="0" xfId="0" applyFo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7" fontId="27" fillId="0" borderId="16" xfId="3" applyNumberFormat="1" applyFont="1" applyFill="1" applyBorder="1" applyAlignment="1" applyProtection="1">
      <alignment vertical="center"/>
      <protection hidden="1"/>
    </xf>
    <xf numFmtId="167" fontId="27" fillId="0" borderId="17" xfId="3" applyNumberFormat="1" applyFont="1" applyFill="1" applyBorder="1" applyAlignment="1" applyProtection="1">
      <alignment vertical="center"/>
      <protection hidden="1"/>
    </xf>
    <xf numFmtId="167" fontId="27" fillId="2" borderId="17" xfId="3" applyNumberFormat="1" applyFont="1" applyFill="1" applyBorder="1" applyAlignment="1" applyProtection="1">
      <alignment vertical="center"/>
      <protection hidden="1"/>
    </xf>
    <xf numFmtId="165" fontId="0" fillId="2" borderId="0" xfId="0" applyNumberFormat="1" applyFill="1"/>
    <xf numFmtId="165" fontId="15" fillId="0" borderId="1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7" fontId="29" fillId="0" borderId="17" xfId="4" applyNumberFormat="1" applyFont="1" applyFill="1" applyBorder="1" applyAlignment="1" applyProtection="1">
      <alignment vertical="center"/>
      <protection hidden="1"/>
    </xf>
    <xf numFmtId="167" fontId="29" fillId="2" borderId="16" xfId="4" applyNumberFormat="1" applyFont="1" applyFill="1" applyBorder="1" applyAlignment="1" applyProtection="1">
      <alignment vertical="center"/>
      <protection hidden="1"/>
    </xf>
    <xf numFmtId="167" fontId="29" fillId="0" borderId="20" xfId="4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/>
    <xf numFmtId="0" fontId="23" fillId="0" borderId="0" xfId="0" applyFont="1" applyAlignme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65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26" fillId="0" borderId="19" xfId="0" applyFont="1" applyBorder="1"/>
    <xf numFmtId="0" fontId="26" fillId="0" borderId="0" xfId="0" applyFont="1" applyBorder="1"/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0" borderId="16" xfId="0" applyNumberFormat="1" applyFont="1" applyFill="1" applyBorder="1" applyAlignment="1" applyProtection="1">
      <alignment vertical="center"/>
      <protection hidden="1"/>
    </xf>
    <xf numFmtId="167" fontId="29" fillId="0" borderId="17" xfId="0" applyNumberFormat="1" applyFont="1" applyFill="1" applyBorder="1" applyAlignment="1" applyProtection="1">
      <alignment vertical="center"/>
      <protection hidden="1"/>
    </xf>
    <xf numFmtId="167" fontId="29" fillId="0" borderId="20" xfId="0" applyNumberFormat="1" applyFont="1" applyFill="1" applyBorder="1" applyAlignment="1" applyProtection="1">
      <alignment vertical="center"/>
      <protection hidden="1"/>
    </xf>
  </cellXfs>
  <cellStyles count="5">
    <cellStyle name="Обычный" xfId="0" builtinId="0"/>
    <cellStyle name="Обычный 2" xfId="4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workbookViewId="0">
      <selection activeCell="L18" sqref="L18"/>
    </sheetView>
  </sheetViews>
  <sheetFormatPr defaultRowHeight="1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12.7109375" customWidth="1"/>
    <col min="10" max="10" width="14.5703125" customWidth="1"/>
    <col min="11" max="11" width="9.42578125" bestFit="1" customWidth="1"/>
    <col min="12" max="12" width="10.5703125" bestFit="1" customWidth="1"/>
    <col min="13" max="13" width="16.7109375" customWidth="1"/>
    <col min="14" max="14" width="10.42578125" bestFit="1" customWidth="1"/>
    <col min="17" max="17" width="11.7109375" customWidth="1"/>
    <col min="18" max="18" width="10.5703125" bestFit="1" customWidth="1"/>
  </cols>
  <sheetData>
    <row r="1" spans="1:17" s="10" customFormat="1">
      <c r="A1" s="10" t="s">
        <v>36</v>
      </c>
      <c r="B1" s="10" t="s">
        <v>34</v>
      </c>
      <c r="C1" s="10" t="s">
        <v>43</v>
      </c>
      <c r="D1" s="105" t="s">
        <v>44</v>
      </c>
      <c r="E1" s="105"/>
      <c r="F1" s="10" t="s">
        <v>45</v>
      </c>
      <c r="G1" s="10" t="s">
        <v>46</v>
      </c>
      <c r="H1" s="10" t="s">
        <v>47</v>
      </c>
      <c r="I1" s="10" t="s">
        <v>41</v>
      </c>
      <c r="J1" s="10" t="s">
        <v>42</v>
      </c>
      <c r="L1" s="69" t="s">
        <v>65</v>
      </c>
      <c r="Q1" s="13" t="s">
        <v>66</v>
      </c>
    </row>
    <row r="2" spans="1:17" s="13" customFormat="1" ht="15.75" thickBot="1">
      <c r="D2" s="13" t="s">
        <v>56</v>
      </c>
      <c r="E2" s="13" t="s">
        <v>57</v>
      </c>
    </row>
    <row r="3" spans="1:17" s="13" customFormat="1" ht="15.75" thickBot="1">
      <c r="D3" s="89"/>
      <c r="E3" s="90"/>
      <c r="F3" s="183"/>
      <c r="G3" s="182">
        <v>27780.75</v>
      </c>
      <c r="L3" s="183">
        <v>1545.54</v>
      </c>
    </row>
    <row r="4" spans="1:17" s="13" customFormat="1">
      <c r="D4" s="90"/>
      <c r="E4" s="90"/>
      <c r="F4" s="183">
        <v>2509</v>
      </c>
      <c r="G4" s="90"/>
      <c r="L4" s="183">
        <v>3091.09</v>
      </c>
      <c r="Q4" s="103"/>
    </row>
    <row r="5" spans="1:17" s="13" customFormat="1">
      <c r="D5" s="90"/>
      <c r="E5" s="90"/>
      <c r="F5" s="183">
        <v>15573</v>
      </c>
      <c r="G5" s="91"/>
      <c r="L5" s="183">
        <v>4809.32</v>
      </c>
      <c r="Q5" s="102"/>
    </row>
    <row r="6" spans="1:17" s="13" customFormat="1" ht="15.75" thickBot="1">
      <c r="D6" s="90"/>
      <c r="E6" s="90"/>
      <c r="F6" s="184">
        <v>1218</v>
      </c>
      <c r="G6" s="91"/>
      <c r="Q6" s="102"/>
    </row>
    <row r="7" spans="1:17" s="13" customFormat="1">
      <c r="D7" s="90"/>
      <c r="E7" s="90"/>
      <c r="F7" s="102"/>
      <c r="Q7" s="102"/>
    </row>
    <row r="8" spans="1:17" s="13" customFormat="1">
      <c r="D8" s="90"/>
      <c r="E8" s="90"/>
      <c r="F8" s="102"/>
      <c r="Q8" s="102"/>
    </row>
    <row r="9" spans="1:17" s="13" customFormat="1">
      <c r="D9" s="90"/>
      <c r="E9" s="90"/>
      <c r="F9" s="102"/>
      <c r="Q9" s="102"/>
    </row>
    <row r="10" spans="1:17" s="13" customFormat="1">
      <c r="E10" s="90"/>
      <c r="F10" s="102"/>
      <c r="Q10" s="102"/>
    </row>
    <row r="11" spans="1:17" s="13" customFormat="1">
      <c r="E11" s="90"/>
      <c r="F11" s="102"/>
      <c r="Q11" s="102"/>
    </row>
    <row r="12" spans="1:17" s="13" customFormat="1" ht="15.75" thickBot="1">
      <c r="E12" s="90"/>
      <c r="F12" s="91"/>
      <c r="Q12" s="104"/>
    </row>
    <row r="13" spans="1:17" s="13" customFormat="1">
      <c r="F13" s="91"/>
    </row>
    <row r="14" spans="1:17" s="13" customFormat="1"/>
    <row r="15" spans="1:17" s="13" customFormat="1"/>
    <row r="16" spans="1:17" s="13" customFormat="1"/>
    <row r="17" spans="1:18" s="13" customFormat="1"/>
    <row r="18" spans="1:18" s="13" customFormat="1">
      <c r="D18" s="92">
        <f>SUM(D3:D12)</f>
        <v>0</v>
      </c>
      <c r="E18" s="92">
        <f t="shared" ref="E18:Q18" si="0">SUM(E3:E12)</f>
        <v>0</v>
      </c>
      <c r="F18" s="92">
        <f>SUM(F3:F15)</f>
        <v>19300</v>
      </c>
      <c r="G18" s="92">
        <f t="shared" si="0"/>
        <v>27780.75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92">
        <f t="shared" si="0"/>
        <v>9445.9500000000007</v>
      </c>
      <c r="M18" s="13">
        <f t="shared" si="0"/>
        <v>0</v>
      </c>
      <c r="N18" s="92">
        <f t="shared" si="0"/>
        <v>0</v>
      </c>
      <c r="O18" s="92">
        <f t="shared" si="0"/>
        <v>0</v>
      </c>
      <c r="P18" s="13">
        <f t="shared" si="0"/>
        <v>0</v>
      </c>
      <c r="Q18" s="92">
        <f t="shared" si="0"/>
        <v>0</v>
      </c>
      <c r="R18" s="13">
        <f>SUM(D18:Q18)</f>
        <v>56526.7</v>
      </c>
    </row>
    <row r="19" spans="1:18" s="13" customFormat="1"/>
    <row r="20" spans="1:18" s="13" customFormat="1"/>
    <row r="21" spans="1:18" s="13" customFormat="1"/>
    <row r="22" spans="1:18" s="13" customFormat="1"/>
    <row r="23" spans="1:18" s="13" customFormat="1"/>
    <row r="24" spans="1:18" s="13" customFormat="1"/>
    <row r="25" spans="1:18" s="13" customFormat="1">
      <c r="A25" s="13">
        <f>SUM(A3:A12)</f>
        <v>0</v>
      </c>
      <c r="B25" s="13">
        <f>SUM(B3:B12)</f>
        <v>0</v>
      </c>
      <c r="C25" s="13">
        <f>SUM(C3:C12)</f>
        <v>0</v>
      </c>
      <c r="D25" s="13">
        <f>SUM(D3:D12)</f>
        <v>0</v>
      </c>
      <c r="E25" s="13">
        <f>SUM(E2:E12)</f>
        <v>0</v>
      </c>
      <c r="F25" s="13">
        <f>SUM(F2:F12)</f>
        <v>19300</v>
      </c>
      <c r="G25" s="13">
        <f>SUM(G3:G12)</f>
        <v>27780.75</v>
      </c>
      <c r="H25" s="13">
        <f>SUM(H3:H12)</f>
        <v>0</v>
      </c>
      <c r="I25" s="13">
        <f>SUM(I2:I12)</f>
        <v>0</v>
      </c>
      <c r="J25" s="13">
        <f>SUM(J3:J12)</f>
        <v>0</v>
      </c>
      <c r="M25" s="65">
        <f>SUM(A25:J25)</f>
        <v>47080.75</v>
      </c>
    </row>
    <row r="26" spans="1:18" s="13" customFormat="1"/>
    <row r="27" spans="1:18" s="13" customFormat="1"/>
    <row r="28" spans="1:18" s="13" customFormat="1"/>
    <row r="29" spans="1:18" s="13" customFormat="1">
      <c r="C29" s="13">
        <v>24.707999999999998</v>
      </c>
      <c r="F29" s="13">
        <v>76.44</v>
      </c>
    </row>
    <row r="30" spans="1:18" s="13" customFormat="1">
      <c r="C30" s="13">
        <v>3.6920000000000002</v>
      </c>
      <c r="F30" s="13">
        <v>32.76</v>
      </c>
    </row>
    <row r="31" spans="1:18" s="12" customFormat="1">
      <c r="A31" s="13"/>
      <c r="B31" s="13"/>
      <c r="C31" s="13">
        <v>0.34799999999999998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s="12" customFormat="1">
      <c r="A32" s="13"/>
      <c r="B32" s="13"/>
      <c r="C32" s="13">
        <v>10.44</v>
      </c>
      <c r="D32" s="13"/>
      <c r="E32" s="13"/>
      <c r="F32" s="13">
        <f>SUM(F29:F31)</f>
        <v>109.19999999999999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2" customFormat="1">
      <c r="C33" s="13">
        <v>1.6120000000000001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>
      <c r="A35" s="12"/>
      <c r="B35" s="12"/>
      <c r="C35" s="13">
        <f>SUM(C29:C34)</f>
        <v>40.799999999999997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>
      <c r="A36" s="12"/>
      <c r="B36" s="12"/>
      <c r="C36" s="13">
        <f>C35-C29-C30-C38</f>
        <v>12.399999999999999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>
      <c r="C37" s="13">
        <f>C35-C36</f>
        <v>28.4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C39" s="13"/>
      <c r="D39" s="13">
        <f>SUM(D40:D45)</f>
        <v>41000</v>
      </c>
      <c r="E39" s="13">
        <f t="shared" ref="E39:I39" si="1">SUM(E40:E45)</f>
        <v>14552.439999999999</v>
      </c>
      <c r="F39" s="13">
        <f t="shared" si="1"/>
        <v>0</v>
      </c>
      <c r="G39" s="13">
        <f t="shared" si="1"/>
        <v>0</v>
      </c>
      <c r="H39" s="13">
        <f t="shared" si="1"/>
        <v>29510</v>
      </c>
      <c r="I39" s="13">
        <f t="shared" si="1"/>
        <v>114000</v>
      </c>
      <c r="J39" s="13"/>
      <c r="K39" s="13">
        <f>SUM(D39:J39)</f>
        <v>199062.44</v>
      </c>
      <c r="L39" s="13"/>
      <c r="M39" s="13"/>
      <c r="N39" s="13"/>
      <c r="O39" s="13"/>
      <c r="P39" s="13"/>
      <c r="Q39" s="13"/>
    </row>
    <row r="40" spans="1:17">
      <c r="C40" s="13"/>
      <c r="D40" s="13">
        <v>3237</v>
      </c>
      <c r="E40" s="13">
        <v>2471.9699999999998</v>
      </c>
      <c r="F40" s="13"/>
      <c r="G40" s="13"/>
      <c r="H40" s="13">
        <v>29510</v>
      </c>
      <c r="I40" s="13">
        <v>38000</v>
      </c>
      <c r="J40" s="13"/>
      <c r="K40" s="13"/>
      <c r="L40" s="13"/>
      <c r="M40" s="13"/>
      <c r="N40" s="13"/>
      <c r="O40" s="13"/>
      <c r="P40" s="13"/>
      <c r="Q40" s="13"/>
    </row>
    <row r="41" spans="1:17">
      <c r="C41" s="13"/>
      <c r="D41" s="13">
        <v>18879</v>
      </c>
      <c r="E41" s="13">
        <v>3292.25</v>
      </c>
      <c r="F41" s="13"/>
      <c r="G41" s="13"/>
      <c r="H41" s="13"/>
      <c r="I41" s="13">
        <v>38000</v>
      </c>
      <c r="J41" s="13"/>
      <c r="K41" s="13"/>
      <c r="L41" s="13"/>
      <c r="M41" s="13"/>
      <c r="N41" s="13"/>
      <c r="O41" s="13"/>
      <c r="P41" s="13"/>
      <c r="Q41" s="13"/>
    </row>
    <row r="42" spans="1:17">
      <c r="C42" s="13"/>
      <c r="D42" s="13">
        <v>2784</v>
      </c>
      <c r="E42" s="13">
        <v>813.89</v>
      </c>
      <c r="F42" s="13"/>
      <c r="G42" s="13"/>
      <c r="H42" s="13"/>
      <c r="I42" s="13">
        <v>38000</v>
      </c>
      <c r="J42" s="13"/>
      <c r="K42" s="13"/>
      <c r="L42" s="13"/>
      <c r="M42" s="13"/>
      <c r="N42" s="13"/>
      <c r="O42" s="13"/>
      <c r="P42" s="13"/>
      <c r="Q42" s="13"/>
    </row>
    <row r="43" spans="1:17">
      <c r="C43" s="13"/>
      <c r="D43" s="13">
        <v>2093</v>
      </c>
      <c r="E43" s="13">
        <v>2347.06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>
      <c r="C44" s="13"/>
      <c r="D44" s="13">
        <v>11919</v>
      </c>
      <c r="E44" s="13">
        <v>3125.89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>
      <c r="C45" s="13"/>
      <c r="D45" s="13">
        <v>2088</v>
      </c>
      <c r="E45" s="13">
        <v>2501.38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thickBot="1">
      <c r="C48" s="13">
        <f>SUM(C49:C62)</f>
        <v>61921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>
      <c r="C49" s="60">
        <v>1313</v>
      </c>
      <c r="D49" s="62">
        <v>1522</v>
      </c>
      <c r="E49" s="62">
        <v>1298.96</v>
      </c>
      <c r="F49" s="13"/>
      <c r="G49" s="13"/>
      <c r="H49" s="13">
        <v>81000</v>
      </c>
      <c r="I49" s="13">
        <v>38000</v>
      </c>
      <c r="J49" s="13"/>
      <c r="K49" s="13"/>
      <c r="L49" s="13"/>
      <c r="M49" s="13"/>
      <c r="N49" s="13"/>
      <c r="O49" s="13"/>
      <c r="P49" s="13"/>
      <c r="Q49" s="13"/>
    </row>
    <row r="50" spans="3:17">
      <c r="C50" s="59">
        <v>7395</v>
      </c>
      <c r="D50" s="62">
        <v>1086</v>
      </c>
      <c r="E50" s="62">
        <v>2508.6799999999998</v>
      </c>
      <c r="F50" s="13"/>
      <c r="G50" s="13"/>
      <c r="H50" s="13">
        <v>29510</v>
      </c>
      <c r="I50" s="13">
        <v>38000</v>
      </c>
      <c r="J50" s="13"/>
      <c r="K50" s="13"/>
      <c r="L50" s="13"/>
      <c r="M50" s="13"/>
      <c r="N50" s="13"/>
      <c r="O50" s="13"/>
      <c r="P50" s="13"/>
      <c r="Q50" s="13"/>
    </row>
    <row r="51" spans="3:17">
      <c r="C51" s="59">
        <v>696</v>
      </c>
      <c r="D51" s="62">
        <v>696</v>
      </c>
      <c r="E51" s="62">
        <v>3341.14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>
      <c r="C52" s="59">
        <v>696</v>
      </c>
      <c r="D52" s="62">
        <v>696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>
      <c r="C53" s="59">
        <v>9025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>
      <c r="C54" s="59">
        <v>2093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>
      <c r="C55" s="59">
        <v>10875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>
      <c r="C56" s="59">
        <v>696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</row>
    <row r="57" spans="3:17">
      <c r="C57" s="59">
        <v>1044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12"/>
      <c r="P57" s="12"/>
      <c r="Q57" s="12"/>
    </row>
    <row r="58" spans="3:17">
      <c r="C58" s="59">
        <v>1392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>
      <c r="C59" s="59">
        <v>696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>
      <c r="C60" s="59">
        <v>3380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7">
      <c r="C61" s="59">
        <v>18096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7">
      <c r="C62" s="59">
        <v>4524</v>
      </c>
    </row>
    <row r="64" spans="3:17">
      <c r="C64" s="59">
        <v>7125</v>
      </c>
    </row>
    <row r="66" spans="3:13">
      <c r="C66" s="61">
        <f>SUM(C49:C64)</f>
        <v>69046</v>
      </c>
      <c r="D66" s="61">
        <f>SUM(D49:D64)</f>
        <v>4000</v>
      </c>
      <c r="E66" s="61">
        <f>SUM(E49:E64)</f>
        <v>7148.78</v>
      </c>
      <c r="F66" s="61">
        <f t="shared" ref="F66:I66" si="2">SUM(F49:F64)</f>
        <v>0</v>
      </c>
      <c r="G66" s="61">
        <f t="shared" si="2"/>
        <v>0</v>
      </c>
      <c r="H66" s="61">
        <f t="shared" si="2"/>
        <v>110510</v>
      </c>
      <c r="I66" s="61">
        <f t="shared" si="2"/>
        <v>76000</v>
      </c>
      <c r="M66" s="61">
        <f>SUM(C66:L66)</f>
        <v>266704.78000000003</v>
      </c>
    </row>
    <row r="86" spans="3:6">
      <c r="C86" s="11">
        <v>3493</v>
      </c>
      <c r="D86" s="11">
        <v>23750</v>
      </c>
      <c r="E86" s="11">
        <v>62500</v>
      </c>
    </row>
    <row r="87" spans="3:6">
      <c r="C87" s="11">
        <v>15197.17</v>
      </c>
      <c r="D87" s="11">
        <v>16704</v>
      </c>
      <c r="E87" s="11">
        <v>15625</v>
      </c>
    </row>
    <row r="88" spans="3:6">
      <c r="C88" s="11">
        <v>5077.24</v>
      </c>
      <c r="D88" s="11">
        <v>4810</v>
      </c>
      <c r="E88" s="11">
        <v>35.31</v>
      </c>
    </row>
    <row r="89" spans="3:6">
      <c r="C89" s="11">
        <v>3102.59</v>
      </c>
      <c r="D89" s="11">
        <v>31494</v>
      </c>
      <c r="E89" s="11"/>
    </row>
    <row r="90" spans="3:6">
      <c r="C90" s="11">
        <v>54547</v>
      </c>
      <c r="D90" s="11">
        <v>696</v>
      </c>
      <c r="E90" s="11"/>
    </row>
    <row r="91" spans="3:6">
      <c r="C91" s="11">
        <v>8153</v>
      </c>
      <c r="D91" s="11">
        <v>11401</v>
      </c>
      <c r="E91" s="11"/>
    </row>
    <row r="92" spans="3:6">
      <c r="C92" s="11">
        <f>SUM(C86:C91)</f>
        <v>89570</v>
      </c>
      <c r="D92" s="11">
        <v>66903</v>
      </c>
      <c r="E92" s="11"/>
    </row>
    <row r="93" spans="3:6">
      <c r="C93" s="11"/>
      <c r="D93" s="11">
        <v>5568</v>
      </c>
      <c r="E93" s="11"/>
    </row>
    <row r="94" spans="3:6">
      <c r="C94" s="11"/>
      <c r="D94" s="11">
        <v>3828</v>
      </c>
      <c r="E94" s="11"/>
    </row>
    <row r="95" spans="3:6">
      <c r="C95" s="11"/>
      <c r="D95" s="11">
        <v>2496</v>
      </c>
      <c r="E95" s="11"/>
    </row>
    <row r="96" spans="3:6">
      <c r="C96" s="11">
        <f>SUM(C92)</f>
        <v>89570</v>
      </c>
      <c r="D96" s="11">
        <f>SUM(D86:D95)</f>
        <v>167650</v>
      </c>
      <c r="E96" s="11">
        <f>SUM(E86:E95)</f>
        <v>78160.31</v>
      </c>
      <c r="F96" s="11">
        <f>SUM(C96:E96)</f>
        <v>335380.31</v>
      </c>
    </row>
  </sheetData>
  <mergeCells count="1">
    <mergeCell ref="D1:E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tabSelected="1" topLeftCell="A4" zoomScale="85" zoomScaleNormal="85" zoomScaleSheetLayoutView="100" zoomScalePageLayoutView="85" workbookViewId="0">
      <selection activeCell="A36" sqref="A36:A42"/>
    </sheetView>
  </sheetViews>
  <sheetFormatPr defaultColWidth="9.140625" defaultRowHeight="15.75"/>
  <cols>
    <col min="1" max="1" width="4.7109375" style="14" customWidth="1"/>
    <col min="2" max="2" width="21" style="14" customWidth="1"/>
    <col min="3" max="3" width="10.42578125" style="14" hidden="1" customWidth="1"/>
    <col min="4" max="4" width="9.28515625" style="14" hidden="1" customWidth="1"/>
    <col min="5" max="5" width="20.85546875" style="14" customWidth="1"/>
    <col min="6" max="6" width="15.85546875" style="33" customWidth="1"/>
    <col min="7" max="7" width="14.5703125" style="14" customWidth="1"/>
    <col min="8" max="8" width="10.7109375" style="14" customWidth="1"/>
    <col min="9" max="9" width="13.85546875" style="14" customWidth="1"/>
    <col min="10" max="10" width="10.42578125" style="14" customWidth="1"/>
    <col min="11" max="11" width="14.28515625" style="14" customWidth="1"/>
    <col min="12" max="12" width="9.85546875" style="14" customWidth="1"/>
    <col min="13" max="13" width="13" style="14" customWidth="1"/>
    <col min="14" max="14" width="11.7109375" style="14" customWidth="1"/>
    <col min="15" max="15" width="22.5703125" style="14" customWidth="1"/>
    <col min="16" max="18" width="9.140625" style="14"/>
    <col min="19" max="19" width="13.85546875" style="14" bestFit="1" customWidth="1"/>
    <col min="20" max="20" width="9.140625" style="14"/>
    <col min="21" max="21" width="12.5703125" style="14" bestFit="1" customWidth="1"/>
    <col min="22" max="23" width="9.140625" style="14"/>
    <col min="24" max="24" width="12.5703125" style="14" bestFit="1" customWidth="1"/>
    <col min="25" max="16384" width="9.140625" style="14"/>
  </cols>
  <sheetData>
    <row r="1" spans="1:15" ht="15" customHeight="1">
      <c r="B1" s="15"/>
      <c r="F1" s="1" t="s">
        <v>19</v>
      </c>
      <c r="G1" s="3"/>
      <c r="H1" s="3"/>
      <c r="I1" s="3"/>
    </row>
    <row r="2" spans="1:15" ht="15" customHeight="1">
      <c r="B2" s="15"/>
      <c r="F2" s="4" t="s">
        <v>20</v>
      </c>
      <c r="G2" s="3"/>
      <c r="H2" s="3"/>
      <c r="I2" s="3"/>
    </row>
    <row r="3" spans="1:15" ht="33.75" customHeight="1">
      <c r="B3" s="106" t="s">
        <v>55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5" ht="15" customHeight="1">
      <c r="B4" s="15"/>
      <c r="E4" s="1"/>
      <c r="G4" s="3"/>
      <c r="H4" s="3"/>
      <c r="I4" s="3"/>
    </row>
    <row r="5" spans="1:15" ht="15" customHeight="1">
      <c r="B5" s="2"/>
      <c r="C5" s="2"/>
      <c r="D5" s="2"/>
      <c r="F5" s="140" t="s">
        <v>84</v>
      </c>
      <c r="G5" s="140"/>
      <c r="H5" s="140"/>
      <c r="I5" s="3"/>
    </row>
    <row r="6" spans="1:15" ht="15" customHeight="1">
      <c r="B6" s="2"/>
      <c r="C6" s="5"/>
      <c r="D6" s="5"/>
      <c r="F6" s="113" t="s">
        <v>23</v>
      </c>
      <c r="G6" s="113"/>
      <c r="H6" s="113"/>
      <c r="I6" s="3"/>
    </row>
    <row r="7" spans="1:15" ht="15" customHeight="1">
      <c r="A7" s="18"/>
      <c r="B7" s="98"/>
      <c r="C7" s="98"/>
      <c r="D7" s="98"/>
      <c r="E7" s="98"/>
      <c r="F7" s="34"/>
      <c r="G7" s="3"/>
      <c r="H7" s="3"/>
      <c r="I7" s="3"/>
    </row>
    <row r="8" spans="1:15" ht="15" customHeight="1">
      <c r="A8" s="18"/>
      <c r="B8" s="97" t="s">
        <v>33</v>
      </c>
      <c r="C8" s="98"/>
      <c r="D8" s="98"/>
      <c r="E8" s="99"/>
      <c r="F8" s="35"/>
      <c r="G8" s="7"/>
      <c r="H8" s="7"/>
      <c r="I8" s="7"/>
      <c r="J8" s="7"/>
    </row>
    <row r="9" spans="1:15" ht="15" customHeight="1">
      <c r="A9" s="18"/>
      <c r="B9" s="97" t="s">
        <v>85</v>
      </c>
      <c r="C9" s="100"/>
      <c r="D9" s="100"/>
      <c r="E9" s="101"/>
      <c r="F9" s="36"/>
      <c r="G9" s="9"/>
      <c r="H9" s="9"/>
      <c r="I9" s="9"/>
      <c r="J9" s="16"/>
    </row>
    <row r="10" spans="1:15" ht="15" customHeight="1">
      <c r="A10" s="18"/>
      <c r="B10" s="97"/>
      <c r="C10" s="100"/>
      <c r="D10" s="100"/>
      <c r="E10" s="101"/>
      <c r="F10" s="36"/>
      <c r="G10" s="9"/>
      <c r="H10" s="9"/>
      <c r="I10" s="9"/>
      <c r="J10" s="16"/>
    </row>
    <row r="11" spans="1:15" ht="15" customHeight="1">
      <c r="B11" s="6" t="s">
        <v>21</v>
      </c>
      <c r="C11" s="8"/>
      <c r="D11" s="8"/>
      <c r="E11" s="8"/>
      <c r="F11" s="37"/>
      <c r="G11" s="2"/>
      <c r="H11" s="2"/>
      <c r="I11" s="2"/>
      <c r="J11" s="2"/>
    </row>
    <row r="12" spans="1:15" ht="15" customHeight="1">
      <c r="B12" s="6"/>
      <c r="C12" s="8"/>
      <c r="D12" s="8"/>
      <c r="E12" s="8"/>
      <c r="F12" s="37"/>
      <c r="G12" s="2"/>
      <c r="H12" s="2"/>
      <c r="I12" s="2"/>
      <c r="J12" s="2"/>
    </row>
    <row r="13" spans="1:15" ht="15" customHeight="1">
      <c r="A13" s="107" t="s">
        <v>0</v>
      </c>
      <c r="B13" s="107" t="s">
        <v>1</v>
      </c>
      <c r="C13" s="107" t="s">
        <v>2</v>
      </c>
      <c r="D13" s="107"/>
      <c r="E13" s="107" t="s">
        <v>3</v>
      </c>
      <c r="F13" s="107" t="s">
        <v>75</v>
      </c>
      <c r="G13" s="112" t="s">
        <v>79</v>
      </c>
      <c r="H13" s="112"/>
      <c r="I13" s="112" t="s">
        <v>76</v>
      </c>
      <c r="J13" s="112"/>
      <c r="K13" s="112" t="s">
        <v>77</v>
      </c>
      <c r="L13" s="112"/>
      <c r="M13" s="112" t="s">
        <v>78</v>
      </c>
      <c r="N13" s="112"/>
      <c r="O13" s="123" t="s">
        <v>4</v>
      </c>
    </row>
    <row r="14" spans="1:15" ht="39" customHeight="1">
      <c r="A14" s="107"/>
      <c r="B14" s="107"/>
      <c r="C14" s="107"/>
      <c r="D14" s="107"/>
      <c r="E14" s="107"/>
      <c r="F14" s="107"/>
      <c r="G14" s="112"/>
      <c r="H14" s="112"/>
      <c r="I14" s="112"/>
      <c r="J14" s="112"/>
      <c r="K14" s="112"/>
      <c r="L14" s="112"/>
      <c r="M14" s="112"/>
      <c r="N14" s="112"/>
      <c r="O14" s="123"/>
    </row>
    <row r="15" spans="1:15" ht="58.5" customHeight="1">
      <c r="A15" s="107"/>
      <c r="B15" s="107"/>
      <c r="C15" s="17" t="s">
        <v>5</v>
      </c>
      <c r="D15" s="17" t="s">
        <v>6</v>
      </c>
      <c r="E15" s="107"/>
      <c r="F15" s="107"/>
      <c r="G15" s="17" t="s">
        <v>7</v>
      </c>
      <c r="H15" s="17" t="s">
        <v>8</v>
      </c>
      <c r="I15" s="17" t="s">
        <v>7</v>
      </c>
      <c r="J15" s="17" t="s">
        <v>8</v>
      </c>
      <c r="K15" s="17" t="s">
        <v>7</v>
      </c>
      <c r="L15" s="17" t="s">
        <v>8</v>
      </c>
      <c r="M15" s="17" t="s">
        <v>7</v>
      </c>
      <c r="N15" s="17" t="s">
        <v>8</v>
      </c>
      <c r="O15" s="123"/>
    </row>
    <row r="16" spans="1:15" s="18" customFormat="1" ht="33" customHeight="1">
      <c r="A16" s="124" t="s">
        <v>50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17" spans="1:15" ht="35.25" customHeight="1">
      <c r="A17" s="124" t="s">
        <v>49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</row>
    <row r="18" spans="1:15" ht="26.25" customHeight="1">
      <c r="A18" s="117" t="s">
        <v>51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</row>
    <row r="19" spans="1:15" ht="1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</row>
    <row r="20" spans="1:15" ht="18.75">
      <c r="A20" s="134" t="s">
        <v>30</v>
      </c>
      <c r="B20" s="111" t="s">
        <v>71</v>
      </c>
      <c r="C20" s="108" t="s">
        <v>22</v>
      </c>
      <c r="D20" s="108" t="s">
        <v>22</v>
      </c>
      <c r="E20" s="19" t="s">
        <v>9</v>
      </c>
      <c r="F20" s="40">
        <f>F22+F23+F24+F25+F26</f>
        <v>0</v>
      </c>
      <c r="G20" s="40">
        <f t="shared" ref="G20:N20" si="0">G22+G23+G24+G25+G26</f>
        <v>0</v>
      </c>
      <c r="H20" s="49">
        <f t="shared" si="0"/>
        <v>0</v>
      </c>
      <c r="I20" s="40">
        <f t="shared" si="0"/>
        <v>0</v>
      </c>
      <c r="J20" s="49">
        <f t="shared" si="0"/>
        <v>0</v>
      </c>
      <c r="K20" s="40">
        <f t="shared" si="0"/>
        <v>0</v>
      </c>
      <c r="L20" s="49">
        <f t="shared" si="0"/>
        <v>0</v>
      </c>
      <c r="M20" s="40">
        <f t="shared" si="0"/>
        <v>0</v>
      </c>
      <c r="N20" s="49">
        <f t="shared" si="0"/>
        <v>0</v>
      </c>
      <c r="O20" s="120"/>
    </row>
    <row r="21" spans="1:15" ht="18" customHeight="1">
      <c r="A21" s="135"/>
      <c r="B21" s="111"/>
      <c r="C21" s="109"/>
      <c r="D21" s="109"/>
      <c r="E21" s="20" t="s">
        <v>10</v>
      </c>
      <c r="F21" s="173"/>
      <c r="G21" s="174"/>
      <c r="H21" s="174"/>
      <c r="I21" s="174"/>
      <c r="J21" s="174"/>
      <c r="K21" s="174"/>
      <c r="L21" s="174"/>
      <c r="M21" s="174"/>
      <c r="N21" s="175"/>
      <c r="O21" s="121"/>
    </row>
    <row r="22" spans="1:15" ht="30" customHeight="1">
      <c r="A22" s="135"/>
      <c r="B22" s="111"/>
      <c r="C22" s="109"/>
      <c r="D22" s="109"/>
      <c r="E22" s="21" t="s">
        <v>11</v>
      </c>
      <c r="F22" s="40">
        <v>0</v>
      </c>
      <c r="G22" s="41"/>
      <c r="H22" s="41"/>
      <c r="I22" s="41"/>
      <c r="J22" s="41"/>
      <c r="K22" s="41"/>
      <c r="L22" s="41"/>
      <c r="M22" s="39"/>
      <c r="N22" s="41"/>
      <c r="O22" s="121"/>
    </row>
    <row r="23" spans="1:15" ht="42.75" customHeight="1">
      <c r="A23" s="135"/>
      <c r="B23" s="111"/>
      <c r="C23" s="109"/>
      <c r="D23" s="109"/>
      <c r="E23" s="22" t="s">
        <v>12</v>
      </c>
      <c r="F23" s="40">
        <v>0</v>
      </c>
      <c r="G23" s="41"/>
      <c r="H23" s="41"/>
      <c r="I23" s="41"/>
      <c r="J23" s="41"/>
      <c r="K23" s="41"/>
      <c r="L23" s="41"/>
      <c r="M23" s="39"/>
      <c r="N23" s="41"/>
      <c r="O23" s="121"/>
    </row>
    <row r="24" spans="1:15" ht="50.25" customHeight="1">
      <c r="A24" s="135"/>
      <c r="B24" s="111"/>
      <c r="C24" s="109"/>
      <c r="D24" s="109"/>
      <c r="E24" s="23" t="s">
        <v>13</v>
      </c>
      <c r="F24" s="40">
        <v>0</v>
      </c>
      <c r="G24" s="41"/>
      <c r="H24" s="41"/>
      <c r="I24" s="41"/>
      <c r="J24" s="41"/>
      <c r="K24" s="41"/>
      <c r="L24" s="41"/>
      <c r="M24" s="39"/>
      <c r="N24" s="41"/>
      <c r="O24" s="121"/>
    </row>
    <row r="25" spans="1:15" ht="27" customHeight="1">
      <c r="A25" s="135"/>
      <c r="B25" s="111"/>
      <c r="C25" s="109"/>
      <c r="D25" s="109"/>
      <c r="E25" s="21" t="s">
        <v>14</v>
      </c>
      <c r="F25" s="40">
        <v>0</v>
      </c>
      <c r="G25" s="40">
        <v>0</v>
      </c>
      <c r="H25" s="40">
        <v>0</v>
      </c>
      <c r="I25" s="40"/>
      <c r="J25" s="40"/>
      <c r="K25" s="40"/>
      <c r="L25" s="40"/>
      <c r="M25" s="40"/>
      <c r="N25" s="40"/>
      <c r="O25" s="121"/>
    </row>
    <row r="26" spans="1:15" ht="31.5">
      <c r="A26" s="136"/>
      <c r="B26" s="111"/>
      <c r="C26" s="110"/>
      <c r="D26" s="110"/>
      <c r="E26" s="23" t="s">
        <v>15</v>
      </c>
      <c r="F26" s="40">
        <v>0</v>
      </c>
      <c r="G26" s="41"/>
      <c r="H26" s="41"/>
      <c r="I26" s="41"/>
      <c r="J26" s="41"/>
      <c r="K26" s="41"/>
      <c r="L26" s="41"/>
      <c r="M26" s="39"/>
      <c r="N26" s="41"/>
      <c r="O26" s="122"/>
    </row>
    <row r="27" spans="1:15" ht="33" customHeight="1">
      <c r="A27" s="141" t="s">
        <v>80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</row>
    <row r="28" spans="1:15" ht="20.25" customHeight="1">
      <c r="A28" s="134" t="s">
        <v>34</v>
      </c>
      <c r="B28" s="108" t="s">
        <v>70</v>
      </c>
      <c r="C28" s="108" t="s">
        <v>22</v>
      </c>
      <c r="D28" s="108" t="s">
        <v>22</v>
      </c>
      <c r="E28" s="19" t="s">
        <v>9</v>
      </c>
      <c r="F28" s="40">
        <f>F30+F31+F32+F33+F34</f>
        <v>0</v>
      </c>
      <c r="G28" s="40">
        <f t="shared" ref="G28:N28" si="1">G30+G31+G32+G33+G34</f>
        <v>0</v>
      </c>
      <c r="H28" s="49">
        <f t="shared" si="1"/>
        <v>0</v>
      </c>
      <c r="I28" s="40">
        <f t="shared" si="1"/>
        <v>0</v>
      </c>
      <c r="J28" s="49">
        <f t="shared" si="1"/>
        <v>0</v>
      </c>
      <c r="K28" s="40">
        <f t="shared" si="1"/>
        <v>0</v>
      </c>
      <c r="L28" s="49">
        <f t="shared" si="1"/>
        <v>0</v>
      </c>
      <c r="M28" s="40">
        <f t="shared" si="1"/>
        <v>0</v>
      </c>
      <c r="N28" s="49">
        <f t="shared" si="1"/>
        <v>0</v>
      </c>
      <c r="O28" s="120"/>
    </row>
    <row r="29" spans="1:15" ht="18.75">
      <c r="A29" s="135"/>
      <c r="B29" s="109"/>
      <c r="C29" s="109"/>
      <c r="D29" s="109"/>
      <c r="E29" s="20" t="s">
        <v>10</v>
      </c>
      <c r="F29" s="170"/>
      <c r="G29" s="171"/>
      <c r="H29" s="171"/>
      <c r="I29" s="171"/>
      <c r="J29" s="171"/>
      <c r="K29" s="171"/>
      <c r="L29" s="171"/>
      <c r="M29" s="171"/>
      <c r="N29" s="172"/>
      <c r="O29" s="121"/>
    </row>
    <row r="30" spans="1:15" ht="36.75" customHeight="1">
      <c r="A30" s="135"/>
      <c r="B30" s="109"/>
      <c r="C30" s="109"/>
      <c r="D30" s="109"/>
      <c r="E30" s="21" t="s">
        <v>11</v>
      </c>
      <c r="F30" s="40"/>
      <c r="G30" s="41"/>
      <c r="H30" s="41"/>
      <c r="I30" s="41"/>
      <c r="J30" s="41"/>
      <c r="K30" s="41"/>
      <c r="L30" s="41"/>
      <c r="M30" s="39"/>
      <c r="N30" s="41"/>
      <c r="O30" s="121"/>
    </row>
    <row r="31" spans="1:15" ht="35.25" customHeight="1">
      <c r="A31" s="135"/>
      <c r="B31" s="109"/>
      <c r="C31" s="109"/>
      <c r="D31" s="109"/>
      <c r="E31" s="22" t="s">
        <v>12</v>
      </c>
      <c r="F31" s="40"/>
      <c r="G31" s="41"/>
      <c r="H31" s="41"/>
      <c r="I31" s="41"/>
      <c r="J31" s="41"/>
      <c r="K31" s="41"/>
      <c r="L31" s="41"/>
      <c r="M31" s="39"/>
      <c r="N31" s="41"/>
      <c r="O31" s="121"/>
    </row>
    <row r="32" spans="1:15" ht="45.75" customHeight="1">
      <c r="A32" s="135"/>
      <c r="B32" s="109"/>
      <c r="C32" s="109"/>
      <c r="D32" s="109"/>
      <c r="E32" s="23" t="s">
        <v>13</v>
      </c>
      <c r="F32" s="40"/>
      <c r="G32" s="41"/>
      <c r="H32" s="41"/>
      <c r="I32" s="41"/>
      <c r="J32" s="41"/>
      <c r="K32" s="41"/>
      <c r="L32" s="41"/>
      <c r="M32" s="39"/>
      <c r="N32" s="41"/>
      <c r="O32" s="121"/>
    </row>
    <row r="33" spans="1:15" ht="29.25" customHeight="1">
      <c r="A33" s="135"/>
      <c r="B33" s="109"/>
      <c r="C33" s="109"/>
      <c r="D33" s="109"/>
      <c r="E33" s="21" t="s">
        <v>14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0"/>
      <c r="N33" s="40"/>
      <c r="O33" s="121"/>
    </row>
    <row r="34" spans="1:15" ht="39" customHeight="1">
      <c r="A34" s="136"/>
      <c r="B34" s="110"/>
      <c r="C34" s="110"/>
      <c r="D34" s="110"/>
      <c r="E34" s="23" t="s">
        <v>15</v>
      </c>
      <c r="F34" s="40"/>
      <c r="G34" s="41"/>
      <c r="H34" s="41"/>
      <c r="I34" s="41"/>
      <c r="J34" s="41"/>
      <c r="K34" s="41"/>
      <c r="L34" s="41"/>
      <c r="M34" s="39"/>
      <c r="N34" s="41"/>
      <c r="O34" s="122"/>
    </row>
    <row r="35" spans="1:15" ht="48" customHeight="1">
      <c r="A35" s="131" t="s">
        <v>88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3"/>
    </row>
    <row r="36" spans="1:15" ht="20.25" customHeight="1">
      <c r="A36" s="134" t="s">
        <v>35</v>
      </c>
      <c r="B36" s="108" t="s">
        <v>69</v>
      </c>
      <c r="C36" s="108" t="s">
        <v>22</v>
      </c>
      <c r="D36" s="108" t="s">
        <v>22</v>
      </c>
      <c r="E36" s="19" t="s">
        <v>9</v>
      </c>
      <c r="F36" s="40">
        <f>F38+F39+F40+F41+F42</f>
        <v>0</v>
      </c>
      <c r="G36" s="40">
        <f t="shared" ref="G36:N36" si="2">G38+G39+G40+G41+G42</f>
        <v>0</v>
      </c>
      <c r="H36" s="49">
        <f t="shared" si="2"/>
        <v>0</v>
      </c>
      <c r="I36" s="40">
        <f t="shared" si="2"/>
        <v>0</v>
      </c>
      <c r="J36" s="49">
        <f t="shared" si="2"/>
        <v>0</v>
      </c>
      <c r="K36" s="40">
        <f t="shared" si="2"/>
        <v>0</v>
      </c>
      <c r="L36" s="49">
        <f t="shared" si="2"/>
        <v>0</v>
      </c>
      <c r="M36" s="40">
        <f t="shared" si="2"/>
        <v>0</v>
      </c>
      <c r="N36" s="49">
        <f t="shared" si="2"/>
        <v>0</v>
      </c>
      <c r="O36" s="120"/>
    </row>
    <row r="37" spans="1:15" ht="18.75">
      <c r="A37" s="135"/>
      <c r="B37" s="109"/>
      <c r="C37" s="109"/>
      <c r="D37" s="109"/>
      <c r="E37" s="20" t="s">
        <v>10</v>
      </c>
      <c r="F37" s="170"/>
      <c r="G37" s="171"/>
      <c r="H37" s="171"/>
      <c r="I37" s="171"/>
      <c r="J37" s="171"/>
      <c r="K37" s="171"/>
      <c r="L37" s="171"/>
      <c r="M37" s="171"/>
      <c r="N37" s="172"/>
      <c r="O37" s="121"/>
    </row>
    <row r="38" spans="1:15" ht="42" customHeight="1">
      <c r="A38" s="135"/>
      <c r="B38" s="109"/>
      <c r="C38" s="109"/>
      <c r="D38" s="109"/>
      <c r="E38" s="21" t="s">
        <v>11</v>
      </c>
      <c r="F38" s="42"/>
      <c r="G38" s="43"/>
      <c r="H38" s="43"/>
      <c r="I38" s="43"/>
      <c r="J38" s="43"/>
      <c r="K38" s="43"/>
      <c r="L38" s="43"/>
      <c r="M38" s="39"/>
      <c r="N38" s="43"/>
      <c r="O38" s="121"/>
    </row>
    <row r="39" spans="1:15" ht="34.5" customHeight="1">
      <c r="A39" s="135"/>
      <c r="B39" s="109"/>
      <c r="C39" s="109"/>
      <c r="D39" s="109"/>
      <c r="E39" s="22" t="s">
        <v>12</v>
      </c>
      <c r="F39" s="42"/>
      <c r="G39" s="43"/>
      <c r="H39" s="43"/>
      <c r="I39" s="43"/>
      <c r="J39" s="43"/>
      <c r="K39" s="43"/>
      <c r="L39" s="43"/>
      <c r="M39" s="39"/>
      <c r="N39" s="43"/>
      <c r="O39" s="121"/>
    </row>
    <row r="40" spans="1:15" ht="54" customHeight="1">
      <c r="A40" s="135"/>
      <c r="B40" s="109"/>
      <c r="C40" s="109"/>
      <c r="D40" s="109"/>
      <c r="E40" s="23" t="s">
        <v>13</v>
      </c>
      <c r="F40" s="42"/>
      <c r="G40" s="43"/>
      <c r="H40" s="43"/>
      <c r="I40" s="43"/>
      <c r="J40" s="43"/>
      <c r="K40" s="43"/>
      <c r="L40" s="43"/>
      <c r="M40" s="39"/>
      <c r="N40" s="43"/>
      <c r="O40" s="121"/>
    </row>
    <row r="41" spans="1:15" ht="28.5" customHeight="1">
      <c r="A41" s="135"/>
      <c r="B41" s="109"/>
      <c r="C41" s="109"/>
      <c r="D41" s="109"/>
      <c r="E41" s="21" t="s">
        <v>14</v>
      </c>
      <c r="F41" s="40">
        <v>0</v>
      </c>
      <c r="G41" s="40">
        <v>0</v>
      </c>
      <c r="H41" s="40">
        <v>0</v>
      </c>
      <c r="I41" s="40"/>
      <c r="J41" s="40"/>
      <c r="K41" s="40"/>
      <c r="L41" s="40"/>
      <c r="M41" s="40"/>
      <c r="N41" s="40">
        <v>0</v>
      </c>
      <c r="O41" s="121"/>
    </row>
    <row r="42" spans="1:15" ht="39" customHeight="1">
      <c r="A42" s="136"/>
      <c r="B42" s="110"/>
      <c r="C42" s="110"/>
      <c r="D42" s="110"/>
      <c r="E42" s="23" t="s">
        <v>15</v>
      </c>
      <c r="F42" s="42"/>
      <c r="G42" s="43"/>
      <c r="H42" s="43"/>
      <c r="I42" s="43"/>
      <c r="J42" s="43"/>
      <c r="K42" s="43"/>
      <c r="L42" s="43"/>
      <c r="M42" s="39"/>
      <c r="N42" s="43"/>
      <c r="O42" s="122"/>
    </row>
    <row r="43" spans="1:15" ht="27.75" customHeight="1">
      <c r="A43" s="141" t="s">
        <v>87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</row>
    <row r="44" spans="1:15" ht="18" customHeight="1">
      <c r="A44" s="134" t="s">
        <v>39</v>
      </c>
      <c r="B44" s="108" t="s">
        <v>48</v>
      </c>
      <c r="C44" s="108" t="s">
        <v>22</v>
      </c>
      <c r="D44" s="108" t="s">
        <v>22</v>
      </c>
      <c r="E44" s="27" t="s">
        <v>9</v>
      </c>
      <c r="F44" s="52">
        <f>F46+F47+F48+F49+F50</f>
        <v>114.8</v>
      </c>
      <c r="G44" s="44">
        <f t="shared" ref="G44" si="3">G46+G47+G48+G49+G50</f>
        <v>0</v>
      </c>
      <c r="H44" s="40">
        <f>G44/F44*100</f>
        <v>0</v>
      </c>
      <c r="I44" s="40">
        <f>I47+I49</f>
        <v>0</v>
      </c>
      <c r="J44" s="50">
        <f>I44/F44*100</f>
        <v>0</v>
      </c>
      <c r="K44" s="44">
        <f t="shared" ref="K44:M44" si="4">K46+K47+K48+K49+K50</f>
        <v>0</v>
      </c>
      <c r="L44" s="44">
        <f>K44/F44*100</f>
        <v>0</v>
      </c>
      <c r="M44" s="44">
        <f t="shared" si="4"/>
        <v>0</v>
      </c>
      <c r="N44" s="50">
        <f>M44/F44*100</f>
        <v>0</v>
      </c>
      <c r="O44" s="144"/>
    </row>
    <row r="45" spans="1:15" ht="27" customHeight="1">
      <c r="A45" s="135"/>
      <c r="B45" s="109"/>
      <c r="C45" s="109"/>
      <c r="D45" s="109"/>
      <c r="E45" s="28" t="s">
        <v>10</v>
      </c>
      <c r="F45" s="128"/>
      <c r="G45" s="129"/>
      <c r="H45" s="129"/>
      <c r="I45" s="129"/>
      <c r="J45" s="129"/>
      <c r="K45" s="129"/>
      <c r="L45" s="129"/>
      <c r="M45" s="129"/>
      <c r="N45" s="130"/>
      <c r="O45" s="145"/>
    </row>
    <row r="46" spans="1:15" ht="42" customHeight="1">
      <c r="A46" s="135"/>
      <c r="B46" s="109"/>
      <c r="C46" s="109"/>
      <c r="D46" s="109"/>
      <c r="E46" s="23" t="s">
        <v>11</v>
      </c>
      <c r="F46" s="45"/>
      <c r="G46" s="41"/>
      <c r="H46" s="41"/>
      <c r="I46" s="41"/>
      <c r="J46" s="41"/>
      <c r="K46" s="41"/>
      <c r="L46" s="41"/>
      <c r="M46" s="39"/>
      <c r="N46" s="41"/>
      <c r="O46" s="145"/>
    </row>
    <row r="47" spans="1:15" ht="31.5">
      <c r="A47" s="135"/>
      <c r="B47" s="109"/>
      <c r="C47" s="109"/>
      <c r="D47" s="109"/>
      <c r="E47" s="23" t="s">
        <v>12</v>
      </c>
      <c r="F47" s="44">
        <v>57.4</v>
      </c>
      <c r="G47" s="41">
        <v>0</v>
      </c>
      <c r="H47" s="41">
        <f>G47/F47/100</f>
        <v>0</v>
      </c>
      <c r="I47" s="40"/>
      <c r="J47" s="41"/>
      <c r="K47" s="64"/>
      <c r="L47" s="41"/>
      <c r="M47" s="46"/>
      <c r="N47" s="41"/>
      <c r="O47" s="145"/>
    </row>
    <row r="48" spans="1:15" ht="51.75" customHeight="1">
      <c r="A48" s="135"/>
      <c r="B48" s="109"/>
      <c r="C48" s="109"/>
      <c r="D48" s="109"/>
      <c r="E48" s="23" t="s">
        <v>13</v>
      </c>
      <c r="F48" s="44"/>
      <c r="G48" s="41"/>
      <c r="H48" s="41"/>
      <c r="I48" s="41"/>
      <c r="J48" s="41"/>
      <c r="K48" s="41"/>
      <c r="L48" s="41"/>
      <c r="M48" s="41"/>
      <c r="N48" s="41"/>
      <c r="O48" s="145"/>
    </row>
    <row r="49" spans="1:24" ht="31.5" customHeight="1">
      <c r="A49" s="135"/>
      <c r="B49" s="109"/>
      <c r="C49" s="109"/>
      <c r="D49" s="109"/>
      <c r="E49" s="23" t="s">
        <v>14</v>
      </c>
      <c r="F49" s="44">
        <v>57.4</v>
      </c>
      <c r="G49" s="40">
        <v>0</v>
      </c>
      <c r="H49" s="40">
        <f>G49/F49*100</f>
        <v>0</v>
      </c>
      <c r="I49" s="40"/>
      <c r="J49" s="41"/>
      <c r="K49" s="63"/>
      <c r="L49" s="41"/>
      <c r="M49" s="63"/>
      <c r="N49" s="41"/>
      <c r="O49" s="145"/>
      <c r="R49" s="18"/>
      <c r="S49" s="127"/>
      <c r="T49" s="127"/>
      <c r="U49" s="53"/>
      <c r="V49" s="18"/>
      <c r="W49" s="53"/>
      <c r="X49" s="53"/>
    </row>
    <row r="50" spans="1:24" ht="42" customHeight="1">
      <c r="A50" s="136"/>
      <c r="B50" s="110"/>
      <c r="C50" s="110"/>
      <c r="D50" s="110"/>
      <c r="E50" s="23" t="s">
        <v>15</v>
      </c>
      <c r="F50" s="44"/>
      <c r="G50" s="41"/>
      <c r="H50" s="41"/>
      <c r="I50" s="41"/>
      <c r="J50" s="41"/>
      <c r="K50" s="41"/>
      <c r="L50" s="41"/>
      <c r="M50" s="39"/>
      <c r="N50" s="41"/>
      <c r="O50" s="146"/>
      <c r="R50" s="18"/>
      <c r="S50" s="18"/>
      <c r="T50" s="18"/>
      <c r="U50" s="18"/>
      <c r="V50" s="18"/>
      <c r="W50" s="18"/>
      <c r="X50" s="18"/>
    </row>
    <row r="51" spans="1:24" ht="33" customHeight="1">
      <c r="A51" s="131" t="s">
        <v>86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3"/>
      <c r="R51" s="18"/>
      <c r="S51" s="18"/>
      <c r="T51" s="18"/>
      <c r="U51" s="18"/>
      <c r="V51" s="18"/>
      <c r="W51" s="18"/>
      <c r="X51" s="18"/>
    </row>
    <row r="52" spans="1:24" ht="18" customHeight="1">
      <c r="A52" s="134" t="s">
        <v>38</v>
      </c>
      <c r="B52" s="108" t="s">
        <v>37</v>
      </c>
      <c r="C52" s="108" t="s">
        <v>22</v>
      </c>
      <c r="D52" s="108" t="s">
        <v>22</v>
      </c>
      <c r="E52" s="29" t="s">
        <v>9</v>
      </c>
      <c r="F52" s="52">
        <f>F54+F55+F56+F57+F58</f>
        <v>122.7</v>
      </c>
      <c r="G52" s="57">
        <f t="shared" ref="G52" si="5">G54+G55+G56+G57+G58</f>
        <v>19.3</v>
      </c>
      <c r="H52" s="57">
        <f>H57</f>
        <v>15.729421352893237</v>
      </c>
      <c r="I52" s="57"/>
      <c r="J52" s="41"/>
      <c r="K52" s="57"/>
      <c r="L52" s="48"/>
      <c r="M52" s="57"/>
      <c r="N52" s="48"/>
      <c r="O52" s="120"/>
      <c r="R52" s="18"/>
      <c r="S52" s="18"/>
      <c r="T52" s="18"/>
      <c r="U52" s="18"/>
      <c r="V52" s="18"/>
      <c r="W52" s="18"/>
      <c r="X52" s="18"/>
    </row>
    <row r="53" spans="1:24" ht="19.149999999999999" customHeight="1">
      <c r="A53" s="135"/>
      <c r="B53" s="109"/>
      <c r="C53" s="109"/>
      <c r="D53" s="109"/>
      <c r="E53" s="20" t="s">
        <v>10</v>
      </c>
      <c r="F53" s="128"/>
      <c r="G53" s="129"/>
      <c r="H53" s="129"/>
      <c r="I53" s="129"/>
      <c r="J53" s="129"/>
      <c r="K53" s="129"/>
      <c r="L53" s="129"/>
      <c r="M53" s="129"/>
      <c r="N53" s="130"/>
      <c r="O53" s="121"/>
      <c r="R53" s="18"/>
      <c r="S53" s="18"/>
      <c r="T53" s="18"/>
      <c r="U53" s="18"/>
      <c r="V53" s="18"/>
      <c r="W53" s="18"/>
      <c r="X53" s="54"/>
    </row>
    <row r="54" spans="1:24" ht="36.75" customHeight="1">
      <c r="A54" s="135"/>
      <c r="B54" s="109"/>
      <c r="C54" s="109"/>
      <c r="D54" s="109"/>
      <c r="E54" s="30" t="s">
        <v>11</v>
      </c>
      <c r="F54" s="44"/>
      <c r="G54" s="41"/>
      <c r="H54" s="41"/>
      <c r="I54" s="41"/>
      <c r="J54" s="41"/>
      <c r="K54" s="41"/>
      <c r="L54" s="41"/>
      <c r="M54" s="41"/>
      <c r="N54" s="41"/>
      <c r="O54" s="121"/>
      <c r="R54" s="18"/>
      <c r="S54" s="18"/>
      <c r="T54" s="18"/>
      <c r="U54" s="18"/>
      <c r="V54" s="18"/>
      <c r="W54" s="18"/>
      <c r="X54" s="18"/>
    </row>
    <row r="55" spans="1:24" ht="31.5">
      <c r="A55" s="135"/>
      <c r="B55" s="109"/>
      <c r="C55" s="109"/>
      <c r="D55" s="109"/>
      <c r="E55" s="31" t="s">
        <v>12</v>
      </c>
      <c r="F55" s="44"/>
      <c r="G55" s="41"/>
      <c r="H55" s="41"/>
      <c r="I55" s="41"/>
      <c r="J55" s="41"/>
      <c r="K55" s="41"/>
      <c r="L55" s="41"/>
      <c r="M55" s="41"/>
      <c r="N55" s="41"/>
      <c r="O55" s="121"/>
      <c r="R55" s="18"/>
      <c r="S55" s="18"/>
      <c r="T55" s="18"/>
      <c r="U55" s="18"/>
      <c r="V55" s="18"/>
      <c r="W55" s="18"/>
      <c r="X55" s="18"/>
    </row>
    <row r="56" spans="1:24" ht="53.25" customHeight="1">
      <c r="A56" s="135"/>
      <c r="B56" s="109"/>
      <c r="C56" s="109"/>
      <c r="D56" s="109"/>
      <c r="E56" s="32" t="s">
        <v>13</v>
      </c>
      <c r="F56" s="44"/>
      <c r="G56" s="41"/>
      <c r="H56" s="41"/>
      <c r="I56" s="41"/>
      <c r="J56" s="41"/>
      <c r="K56" s="41"/>
      <c r="L56" s="41"/>
      <c r="M56" s="41"/>
      <c r="N56" s="41"/>
      <c r="O56" s="121"/>
      <c r="R56" s="18"/>
      <c r="S56" s="18"/>
      <c r="T56" s="18"/>
      <c r="U56" s="18"/>
      <c r="V56" s="18"/>
      <c r="W56" s="18"/>
      <c r="X56" s="18"/>
    </row>
    <row r="57" spans="1:24" ht="27.75" customHeight="1">
      <c r="A57" s="135"/>
      <c r="B57" s="109"/>
      <c r="C57" s="109"/>
      <c r="D57" s="109"/>
      <c r="E57" s="30" t="s">
        <v>14</v>
      </c>
      <c r="F57" s="44">
        <v>122.7</v>
      </c>
      <c r="G57" s="40">
        <v>19.3</v>
      </c>
      <c r="H57" s="41">
        <f>G57/F57*100</f>
        <v>15.729421352893237</v>
      </c>
      <c r="I57" s="40"/>
      <c r="J57" s="41"/>
      <c r="K57" s="40"/>
      <c r="L57" s="48"/>
      <c r="M57" s="63"/>
      <c r="N57" s="48"/>
      <c r="O57" s="121"/>
      <c r="R57" s="18"/>
      <c r="S57" s="54"/>
      <c r="T57" s="18"/>
      <c r="U57" s="18"/>
      <c r="V57" s="18"/>
      <c r="W57" s="18"/>
      <c r="X57" s="18"/>
    </row>
    <row r="58" spans="1:24" ht="36.75" customHeight="1">
      <c r="A58" s="136"/>
      <c r="B58" s="110"/>
      <c r="C58" s="110"/>
      <c r="D58" s="110"/>
      <c r="E58" s="32" t="s">
        <v>15</v>
      </c>
      <c r="F58" s="44"/>
      <c r="G58" s="41"/>
      <c r="H58" s="41"/>
      <c r="I58" s="41"/>
      <c r="J58" s="41"/>
      <c r="K58" s="41"/>
      <c r="L58" s="41"/>
      <c r="M58" s="41"/>
      <c r="N58" s="41"/>
      <c r="O58" s="122"/>
      <c r="R58" s="18"/>
      <c r="S58" s="18"/>
      <c r="T58" s="18"/>
      <c r="U58" s="18"/>
      <c r="V58" s="18"/>
      <c r="W58" s="18"/>
      <c r="X58" s="18"/>
    </row>
    <row r="59" spans="1:24" ht="38.450000000000003" customHeight="1">
      <c r="A59" s="131" t="s">
        <v>81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3"/>
      <c r="R59" s="18"/>
      <c r="S59" s="18"/>
      <c r="T59" s="18"/>
      <c r="U59" s="18"/>
      <c r="V59" s="18"/>
      <c r="W59" s="18"/>
      <c r="X59" s="18"/>
    </row>
    <row r="60" spans="1:24" ht="38.450000000000003" customHeight="1">
      <c r="A60" s="134" t="s">
        <v>40</v>
      </c>
      <c r="B60" s="108" t="s">
        <v>67</v>
      </c>
      <c r="C60" s="108" t="s">
        <v>22</v>
      </c>
      <c r="D60" s="108" t="s">
        <v>22</v>
      </c>
      <c r="E60" s="29" t="s">
        <v>9</v>
      </c>
      <c r="F60" s="44">
        <f>SUM(F61:F66)</f>
        <v>554</v>
      </c>
      <c r="G60" s="44">
        <f>SUM(G61:G66)</f>
        <v>27.780750000000001</v>
      </c>
      <c r="H60" s="44">
        <f t="shared" ref="H60" si="6">H62+H63+H64+H65+H66</f>
        <v>5.0145758122743684</v>
      </c>
      <c r="I60" s="44"/>
      <c r="J60" s="40"/>
      <c r="K60" s="44"/>
      <c r="L60" s="50"/>
      <c r="M60" s="44"/>
      <c r="N60" s="41"/>
      <c r="O60" s="120" t="s">
        <v>72</v>
      </c>
      <c r="R60" s="18"/>
      <c r="S60" s="18"/>
      <c r="T60" s="18"/>
      <c r="U60" s="18"/>
      <c r="V60" s="18"/>
      <c r="W60" s="18"/>
      <c r="X60" s="18"/>
    </row>
    <row r="61" spans="1:24" ht="38.450000000000003" customHeight="1">
      <c r="A61" s="135"/>
      <c r="B61" s="109"/>
      <c r="C61" s="109"/>
      <c r="D61" s="109"/>
      <c r="E61" s="20" t="s">
        <v>10</v>
      </c>
      <c r="F61" s="128"/>
      <c r="G61" s="129"/>
      <c r="H61" s="129"/>
      <c r="I61" s="129"/>
      <c r="J61" s="129"/>
      <c r="K61" s="129"/>
      <c r="L61" s="129"/>
      <c r="M61" s="129"/>
      <c r="N61" s="130"/>
      <c r="O61" s="121"/>
      <c r="R61" s="18"/>
      <c r="S61" s="18"/>
      <c r="T61" s="18"/>
      <c r="U61" s="18"/>
      <c r="V61" s="18"/>
      <c r="W61" s="18"/>
      <c r="X61" s="18"/>
    </row>
    <row r="62" spans="1:24" ht="38.450000000000003" customHeight="1">
      <c r="A62" s="135"/>
      <c r="B62" s="109"/>
      <c r="C62" s="109"/>
      <c r="D62" s="109"/>
      <c r="E62" s="30" t="s">
        <v>11</v>
      </c>
      <c r="F62" s="44"/>
      <c r="G62" s="41"/>
      <c r="H62" s="41"/>
      <c r="I62" s="41"/>
      <c r="J62" s="41"/>
      <c r="K62" s="41"/>
      <c r="L62" s="41"/>
      <c r="M62" s="41"/>
      <c r="N62" s="41"/>
      <c r="O62" s="121"/>
      <c r="R62" s="18"/>
      <c r="S62" s="18"/>
      <c r="T62" s="18"/>
      <c r="U62" s="18"/>
      <c r="V62" s="18"/>
      <c r="W62" s="18"/>
      <c r="X62" s="18"/>
    </row>
    <row r="63" spans="1:24" ht="38.450000000000003" customHeight="1">
      <c r="A63" s="135"/>
      <c r="B63" s="109"/>
      <c r="C63" s="109"/>
      <c r="D63" s="109"/>
      <c r="E63" s="31" t="s">
        <v>12</v>
      </c>
      <c r="F63" s="44">
        <v>0</v>
      </c>
      <c r="G63" s="40">
        <v>0</v>
      </c>
      <c r="H63" s="40">
        <v>0</v>
      </c>
      <c r="I63" s="40"/>
      <c r="J63" s="40"/>
      <c r="K63" s="41"/>
      <c r="L63" s="48"/>
      <c r="M63" s="41"/>
      <c r="N63" s="41"/>
      <c r="O63" s="121"/>
      <c r="R63" s="18"/>
      <c r="S63" s="18"/>
      <c r="T63" s="18"/>
      <c r="U63" s="18"/>
      <c r="V63" s="18"/>
      <c r="W63" s="18"/>
      <c r="X63" s="18"/>
    </row>
    <row r="64" spans="1:24" ht="38.450000000000003" customHeight="1">
      <c r="A64" s="135"/>
      <c r="B64" s="109"/>
      <c r="C64" s="109"/>
      <c r="D64" s="109"/>
      <c r="E64" s="32" t="s">
        <v>13</v>
      </c>
      <c r="F64" s="44"/>
      <c r="G64" s="41"/>
      <c r="H64" s="41"/>
      <c r="I64" s="41"/>
      <c r="J64" s="41"/>
      <c r="K64" s="41"/>
      <c r="L64" s="41"/>
      <c r="M64" s="41"/>
      <c r="N64" s="41"/>
      <c r="O64" s="121"/>
      <c r="R64" s="18"/>
      <c r="S64" s="18"/>
      <c r="T64" s="18"/>
      <c r="U64" s="18"/>
      <c r="V64" s="18"/>
      <c r="W64" s="18"/>
      <c r="X64" s="18"/>
    </row>
    <row r="65" spans="1:24" ht="38.450000000000003" customHeight="1">
      <c r="A65" s="135"/>
      <c r="B65" s="109"/>
      <c r="C65" s="109"/>
      <c r="D65" s="109"/>
      <c r="E65" s="30" t="s">
        <v>14</v>
      </c>
      <c r="F65" s="44">
        <v>554</v>
      </c>
      <c r="G65" s="42">
        <v>27.780750000000001</v>
      </c>
      <c r="H65" s="40">
        <f>G65/F65*100</f>
        <v>5.0145758122743684</v>
      </c>
      <c r="I65" s="42"/>
      <c r="J65" s="40"/>
      <c r="K65" s="42"/>
      <c r="L65" s="48"/>
      <c r="M65" s="96"/>
      <c r="N65" s="41"/>
      <c r="O65" s="121"/>
      <c r="R65" s="18"/>
      <c r="S65" s="18"/>
      <c r="T65" s="18"/>
      <c r="U65" s="18"/>
      <c r="V65" s="18"/>
      <c r="W65" s="18"/>
      <c r="X65" s="18"/>
    </row>
    <row r="66" spans="1:24" ht="38.450000000000003" customHeight="1">
      <c r="A66" s="136"/>
      <c r="B66" s="110"/>
      <c r="C66" s="110"/>
      <c r="D66" s="110"/>
      <c r="E66" s="32" t="s">
        <v>15</v>
      </c>
      <c r="F66" s="44"/>
      <c r="G66" s="41"/>
      <c r="H66" s="41"/>
      <c r="I66" s="41"/>
      <c r="J66" s="41"/>
      <c r="K66" s="41"/>
      <c r="L66" s="41"/>
      <c r="M66" s="41"/>
      <c r="N66" s="41"/>
      <c r="O66" s="122"/>
      <c r="R66" s="18"/>
      <c r="S66" s="18"/>
      <c r="T66" s="18"/>
      <c r="U66" s="18"/>
      <c r="V66" s="18"/>
      <c r="W66" s="18"/>
      <c r="X66" s="18"/>
    </row>
    <row r="67" spans="1:24" ht="63" customHeight="1">
      <c r="A67" s="131" t="s">
        <v>82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3"/>
      <c r="R67" s="18"/>
      <c r="S67" s="18"/>
      <c r="T67" s="18"/>
      <c r="U67" s="18"/>
      <c r="V67" s="18"/>
      <c r="W67" s="18"/>
      <c r="X67" s="18"/>
    </row>
    <row r="68" spans="1:24" ht="22.15" customHeight="1">
      <c r="A68" s="134"/>
      <c r="B68" s="137" t="s">
        <v>73</v>
      </c>
      <c r="C68" s="108" t="s">
        <v>22</v>
      </c>
      <c r="D68" s="108" t="s">
        <v>22</v>
      </c>
      <c r="E68" s="29" t="s">
        <v>9</v>
      </c>
      <c r="F68" s="44">
        <f>SUM(F69:F74)</f>
        <v>791.5</v>
      </c>
      <c r="G68" s="44">
        <f>SUM(G69:G74)</f>
        <v>47.080750000000002</v>
      </c>
      <c r="H68" s="44">
        <f t="shared" ref="H68" si="7">H70+H71+H72+H73+H74</f>
        <v>6.413397357308269</v>
      </c>
      <c r="I68" s="44">
        <f>SUM(I69:I74)</f>
        <v>0</v>
      </c>
      <c r="J68" s="40">
        <f>I68/F68*100</f>
        <v>0</v>
      </c>
      <c r="K68" s="44">
        <f>SUM(K69:K74)</f>
        <v>0</v>
      </c>
      <c r="L68" s="50">
        <f>K68/F68*100</f>
        <v>0</v>
      </c>
      <c r="M68" s="44">
        <f>SUM(M69:M74)</f>
        <v>0</v>
      </c>
      <c r="N68" s="41">
        <f>M68/F68*100</f>
        <v>0</v>
      </c>
      <c r="O68" s="120" t="s">
        <v>72</v>
      </c>
      <c r="R68" s="18"/>
      <c r="S68" s="18"/>
      <c r="T68" s="18"/>
      <c r="U68" s="18"/>
      <c r="V68" s="18"/>
      <c r="W68" s="18"/>
      <c r="X68" s="18"/>
    </row>
    <row r="69" spans="1:24" ht="19.149999999999999" customHeight="1">
      <c r="A69" s="135"/>
      <c r="B69" s="138"/>
      <c r="C69" s="109"/>
      <c r="D69" s="109"/>
      <c r="E69" s="20" t="s">
        <v>10</v>
      </c>
      <c r="F69" s="128"/>
      <c r="G69" s="129"/>
      <c r="H69" s="129"/>
      <c r="I69" s="129"/>
      <c r="J69" s="129"/>
      <c r="K69" s="129"/>
      <c r="L69" s="129"/>
      <c r="M69" s="129"/>
      <c r="N69" s="130"/>
      <c r="O69" s="121"/>
      <c r="R69" s="18"/>
      <c r="S69" s="18"/>
      <c r="T69" s="18"/>
      <c r="U69" s="55"/>
      <c r="V69" s="18"/>
      <c r="W69" s="18"/>
      <c r="X69" s="18"/>
    </row>
    <row r="70" spans="1:24" ht="42.75" customHeight="1">
      <c r="A70" s="135"/>
      <c r="B70" s="138"/>
      <c r="C70" s="109"/>
      <c r="D70" s="109"/>
      <c r="E70" s="30" t="s">
        <v>11</v>
      </c>
      <c r="F70" s="44"/>
      <c r="G70" s="41"/>
      <c r="H70" s="41"/>
      <c r="I70" s="41"/>
      <c r="J70" s="41"/>
      <c r="K70" s="41"/>
      <c r="L70" s="41"/>
      <c r="M70" s="41"/>
      <c r="N70" s="41"/>
      <c r="O70" s="121"/>
      <c r="R70" s="18"/>
      <c r="S70" s="18"/>
      <c r="T70" s="18"/>
      <c r="U70" s="18"/>
      <c r="V70" s="18"/>
      <c r="W70" s="18"/>
      <c r="X70" s="18"/>
    </row>
    <row r="71" spans="1:24" ht="31.5">
      <c r="A71" s="135"/>
      <c r="B71" s="138"/>
      <c r="C71" s="109"/>
      <c r="D71" s="109"/>
      <c r="E71" s="31" t="s">
        <v>12</v>
      </c>
      <c r="F71" s="44">
        <f>F55+F63+F47+F39+F31+F23</f>
        <v>57.4</v>
      </c>
      <c r="G71" s="42">
        <f>G63+G55+G47+G39+G31+G23</f>
        <v>0</v>
      </c>
      <c r="H71" s="40">
        <v>0</v>
      </c>
      <c r="I71" s="42"/>
      <c r="J71" s="40"/>
      <c r="K71" s="42"/>
      <c r="L71" s="48"/>
      <c r="M71" s="42"/>
      <c r="N71" s="41"/>
      <c r="O71" s="121"/>
      <c r="R71" s="18"/>
      <c r="S71" s="18"/>
      <c r="T71" s="18"/>
      <c r="U71" s="18"/>
      <c r="V71" s="18"/>
      <c r="W71" s="18"/>
      <c r="X71" s="18"/>
    </row>
    <row r="72" spans="1:24" ht="48" customHeight="1">
      <c r="A72" s="135"/>
      <c r="B72" s="138"/>
      <c r="C72" s="109"/>
      <c r="D72" s="109"/>
      <c r="E72" s="32" t="s">
        <v>13</v>
      </c>
      <c r="F72" s="44"/>
      <c r="G72" s="41"/>
      <c r="H72" s="41"/>
      <c r="I72" s="41"/>
      <c r="J72" s="41"/>
      <c r="K72" s="41"/>
      <c r="L72" s="41"/>
      <c r="M72" s="41"/>
      <c r="N72" s="41"/>
      <c r="O72" s="121"/>
      <c r="R72" s="18"/>
      <c r="S72" s="55"/>
      <c r="T72" s="18"/>
      <c r="U72" s="18"/>
      <c r="V72" s="18"/>
      <c r="W72" s="18"/>
      <c r="X72" s="18"/>
    </row>
    <row r="73" spans="1:24" ht="22.5" customHeight="1">
      <c r="A73" s="135"/>
      <c r="B73" s="138"/>
      <c r="C73" s="109"/>
      <c r="D73" s="109"/>
      <c r="E73" s="30" t="s">
        <v>14</v>
      </c>
      <c r="F73" s="44">
        <f>F57+F65+F49+F41+F33+F25</f>
        <v>734.1</v>
      </c>
      <c r="G73" s="42">
        <f>G65+G57+G49+G41+G33+G25</f>
        <v>47.080750000000002</v>
      </c>
      <c r="H73" s="40">
        <f>G73/F73*100</f>
        <v>6.413397357308269</v>
      </c>
      <c r="I73" s="42"/>
      <c r="J73" s="40"/>
      <c r="K73" s="42"/>
      <c r="L73" s="48"/>
      <c r="M73" s="42"/>
      <c r="N73" s="41"/>
      <c r="O73" s="121"/>
      <c r="R73" s="18"/>
      <c r="S73" s="18"/>
      <c r="T73" s="18"/>
      <c r="U73" s="18"/>
      <c r="V73" s="18"/>
      <c r="W73" s="18"/>
      <c r="X73" s="18"/>
    </row>
    <row r="74" spans="1:24" ht="39" customHeight="1">
      <c r="A74" s="136"/>
      <c r="B74" s="139"/>
      <c r="C74" s="110"/>
      <c r="D74" s="110"/>
      <c r="E74" s="32" t="s">
        <v>15</v>
      </c>
      <c r="F74" s="44"/>
      <c r="G74" s="41"/>
      <c r="H74" s="41"/>
      <c r="I74" s="41"/>
      <c r="J74" s="41"/>
      <c r="K74" s="41"/>
      <c r="L74" s="41"/>
      <c r="M74" s="41"/>
      <c r="N74" s="41"/>
      <c r="O74" s="122"/>
      <c r="R74" s="18"/>
      <c r="S74" s="18"/>
      <c r="T74" s="18"/>
      <c r="U74" s="18"/>
      <c r="V74" s="18"/>
      <c r="W74" s="18"/>
      <c r="X74" s="18"/>
    </row>
    <row r="75" spans="1:24" ht="31.5" customHeight="1">
      <c r="A75" s="164" t="s">
        <v>52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6"/>
    </row>
    <row r="76" spans="1:24" ht="27" customHeight="1">
      <c r="A76" s="124" t="s">
        <v>53</v>
      </c>
      <c r="B76" s="125"/>
      <c r="C76" s="125"/>
      <c r="D76" s="125"/>
      <c r="E76" s="125"/>
      <c r="F76" s="118"/>
      <c r="G76" s="118"/>
      <c r="H76" s="118"/>
      <c r="I76" s="118"/>
      <c r="J76" s="118"/>
      <c r="K76" s="118"/>
      <c r="L76" s="118"/>
      <c r="M76" s="118"/>
      <c r="N76" s="118"/>
      <c r="O76" s="126"/>
    </row>
    <row r="77" spans="1:24" ht="18.75">
      <c r="A77" s="134" t="s">
        <v>31</v>
      </c>
      <c r="B77" s="108" t="s">
        <v>54</v>
      </c>
      <c r="C77" s="108" t="s">
        <v>22</v>
      </c>
      <c r="D77" s="167"/>
      <c r="E77" s="19" t="s">
        <v>9</v>
      </c>
      <c r="F77" s="56">
        <v>0</v>
      </c>
      <c r="G77" s="56">
        <v>0</v>
      </c>
      <c r="H77" s="56">
        <v>0</v>
      </c>
      <c r="I77" s="56"/>
      <c r="J77" s="43"/>
      <c r="K77" s="56"/>
      <c r="L77" s="43"/>
      <c r="M77" s="52"/>
      <c r="N77" s="56"/>
      <c r="O77" s="120"/>
    </row>
    <row r="78" spans="1:24" ht="18.75">
      <c r="A78" s="135"/>
      <c r="B78" s="109"/>
      <c r="C78" s="109"/>
      <c r="D78" s="168"/>
      <c r="E78" s="20" t="s">
        <v>10</v>
      </c>
      <c r="F78" s="170"/>
      <c r="G78" s="171"/>
      <c r="H78" s="171"/>
      <c r="I78" s="171"/>
      <c r="J78" s="171"/>
      <c r="K78" s="171"/>
      <c r="L78" s="171"/>
      <c r="M78" s="171"/>
      <c r="N78" s="172"/>
      <c r="O78" s="121"/>
    </row>
    <row r="79" spans="1:24" ht="31.5">
      <c r="A79" s="135"/>
      <c r="B79" s="109"/>
      <c r="C79" s="109"/>
      <c r="D79" s="168"/>
      <c r="E79" s="21" t="s">
        <v>11</v>
      </c>
      <c r="F79" s="42"/>
      <c r="G79" s="43"/>
      <c r="H79" s="43"/>
      <c r="I79" s="43"/>
      <c r="J79" s="43"/>
      <c r="K79" s="43"/>
      <c r="L79" s="43"/>
      <c r="M79" s="43"/>
      <c r="N79" s="43"/>
      <c r="O79" s="121"/>
    </row>
    <row r="80" spans="1:24" ht="31.5">
      <c r="A80" s="135"/>
      <c r="B80" s="109"/>
      <c r="C80" s="109"/>
      <c r="D80" s="168"/>
      <c r="E80" s="22" t="s">
        <v>12</v>
      </c>
      <c r="F80" s="42">
        <v>0</v>
      </c>
      <c r="G80" s="43">
        <v>0</v>
      </c>
      <c r="H80" s="43">
        <v>0</v>
      </c>
      <c r="I80" s="43"/>
      <c r="J80" s="43"/>
      <c r="K80" s="43"/>
      <c r="L80" s="43"/>
      <c r="M80" s="51"/>
      <c r="N80" s="51"/>
      <c r="O80" s="121"/>
    </row>
    <row r="81" spans="1:15" ht="54" customHeight="1">
      <c r="A81" s="135"/>
      <c r="B81" s="109"/>
      <c r="C81" s="109"/>
      <c r="D81" s="168"/>
      <c r="E81" s="23" t="s">
        <v>13</v>
      </c>
      <c r="F81" s="42"/>
      <c r="G81" s="43"/>
      <c r="H81" s="43"/>
      <c r="I81" s="43"/>
      <c r="J81" s="43"/>
      <c r="K81" s="43"/>
      <c r="L81" s="43"/>
      <c r="M81" s="43"/>
      <c r="N81" s="43"/>
      <c r="O81" s="121"/>
    </row>
    <row r="82" spans="1:15" ht="15.75" customHeight="1">
      <c r="A82" s="135"/>
      <c r="B82" s="109"/>
      <c r="C82" s="109"/>
      <c r="D82" s="168"/>
      <c r="E82" s="21" t="s">
        <v>14</v>
      </c>
      <c r="F82" s="42">
        <v>0</v>
      </c>
      <c r="G82" s="43">
        <v>0</v>
      </c>
      <c r="H82" s="43">
        <v>0</v>
      </c>
      <c r="I82" s="42"/>
      <c r="J82" s="43"/>
      <c r="K82" s="42"/>
      <c r="L82" s="43"/>
      <c r="M82" s="51"/>
      <c r="N82" s="51"/>
      <c r="O82" s="121"/>
    </row>
    <row r="83" spans="1:15" ht="83.25" customHeight="1">
      <c r="A83" s="136"/>
      <c r="B83" s="110"/>
      <c r="C83" s="110"/>
      <c r="D83" s="169"/>
      <c r="E83" s="23" t="s">
        <v>15</v>
      </c>
      <c r="F83" s="40"/>
      <c r="G83" s="41"/>
      <c r="H83" s="41"/>
      <c r="I83" s="41"/>
      <c r="J83" s="41"/>
      <c r="K83" s="41"/>
      <c r="L83" s="41"/>
      <c r="M83" s="41"/>
      <c r="N83" s="41"/>
      <c r="O83" s="122"/>
    </row>
    <row r="84" spans="1:15" ht="15.75" customHeight="1">
      <c r="A84" s="141" t="s">
        <v>32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3"/>
    </row>
    <row r="85" spans="1:15" ht="31.5" customHeight="1">
      <c r="A85" s="134" t="s">
        <v>65</v>
      </c>
      <c r="B85" s="108" t="s">
        <v>68</v>
      </c>
      <c r="C85" s="108" t="s">
        <v>22</v>
      </c>
      <c r="D85" s="167"/>
      <c r="E85" s="19" t="s">
        <v>9</v>
      </c>
      <c r="F85" s="56">
        <f>F88+F90</f>
        <v>80</v>
      </c>
      <c r="G85" s="56">
        <f>G88+G90</f>
        <v>9.4459499999999998</v>
      </c>
      <c r="H85" s="43">
        <f>G85/F85*100</f>
        <v>11.807437499999999</v>
      </c>
      <c r="I85" s="56"/>
      <c r="J85" s="43"/>
      <c r="K85" s="56"/>
      <c r="L85" s="43"/>
      <c r="M85" s="56"/>
      <c r="N85" s="51"/>
      <c r="O85" s="120"/>
    </row>
    <row r="86" spans="1:15" ht="18.75">
      <c r="A86" s="135"/>
      <c r="B86" s="109"/>
      <c r="C86" s="109"/>
      <c r="D86" s="168"/>
      <c r="E86" s="20" t="s">
        <v>10</v>
      </c>
      <c r="F86" s="170"/>
      <c r="G86" s="171"/>
      <c r="H86" s="171"/>
      <c r="I86" s="171"/>
      <c r="J86" s="171"/>
      <c r="K86" s="171"/>
      <c r="L86" s="171"/>
      <c r="M86" s="171"/>
      <c r="N86" s="172"/>
      <c r="O86" s="121"/>
    </row>
    <row r="87" spans="1:15" ht="31.5">
      <c r="A87" s="135"/>
      <c r="B87" s="109"/>
      <c r="C87" s="109"/>
      <c r="D87" s="168"/>
      <c r="E87" s="21" t="s">
        <v>11</v>
      </c>
      <c r="F87" s="42"/>
      <c r="G87" s="43"/>
      <c r="H87" s="43"/>
      <c r="I87" s="43"/>
      <c r="J87" s="43"/>
      <c r="K87" s="43"/>
      <c r="L87" s="43"/>
      <c r="M87" s="43"/>
      <c r="N87" s="43"/>
      <c r="O87" s="121"/>
    </row>
    <row r="88" spans="1:15" ht="31.5">
      <c r="A88" s="135"/>
      <c r="B88" s="109"/>
      <c r="C88" s="109"/>
      <c r="D88" s="168"/>
      <c r="E88" s="22" t="s">
        <v>12</v>
      </c>
      <c r="F88" s="42"/>
      <c r="G88" s="42">
        <v>0</v>
      </c>
      <c r="H88" s="43">
        <v>0</v>
      </c>
      <c r="I88" s="42"/>
      <c r="J88" s="43"/>
      <c r="K88" s="42"/>
      <c r="L88" s="43"/>
      <c r="M88" s="51"/>
      <c r="N88" s="51"/>
      <c r="O88" s="121"/>
    </row>
    <row r="89" spans="1:15" ht="47.25">
      <c r="A89" s="135"/>
      <c r="B89" s="109"/>
      <c r="C89" s="109"/>
      <c r="D89" s="168"/>
      <c r="E89" s="23" t="s">
        <v>13</v>
      </c>
      <c r="F89" s="42"/>
      <c r="G89" s="43"/>
      <c r="H89" s="43"/>
      <c r="I89" s="43"/>
      <c r="J89" s="43"/>
      <c r="K89" s="43"/>
      <c r="L89" s="43"/>
      <c r="M89" s="43"/>
      <c r="N89" s="43"/>
      <c r="O89" s="121"/>
    </row>
    <row r="90" spans="1:15" ht="18.75">
      <c r="A90" s="135"/>
      <c r="B90" s="109"/>
      <c r="C90" s="109"/>
      <c r="D90" s="168"/>
      <c r="E90" s="21" t="s">
        <v>14</v>
      </c>
      <c r="F90" s="42">
        <v>80</v>
      </c>
      <c r="G90" s="42">
        <v>9.4459499999999998</v>
      </c>
      <c r="H90" s="43">
        <f>G90/F90*100</f>
        <v>11.807437499999999</v>
      </c>
      <c r="I90" s="42"/>
      <c r="J90" s="43"/>
      <c r="K90" s="42"/>
      <c r="L90" s="43"/>
      <c r="M90" s="51"/>
      <c r="N90" s="51"/>
      <c r="O90" s="121"/>
    </row>
    <row r="91" spans="1:15" ht="63" customHeight="1">
      <c r="A91" s="136"/>
      <c r="B91" s="110"/>
      <c r="C91" s="110"/>
      <c r="D91" s="169"/>
      <c r="E91" s="23" t="s">
        <v>15</v>
      </c>
      <c r="F91" s="40"/>
      <c r="G91" s="41"/>
      <c r="H91" s="41"/>
      <c r="I91" s="41"/>
      <c r="J91" s="41"/>
      <c r="K91" s="41"/>
      <c r="L91" s="41"/>
      <c r="M91" s="41"/>
      <c r="N91" s="41"/>
      <c r="O91" s="122"/>
    </row>
    <row r="92" spans="1:15" ht="52.5" customHeight="1">
      <c r="A92" s="179" t="s">
        <v>83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1"/>
    </row>
    <row r="93" spans="1:15" ht="35.25" customHeight="1">
      <c r="A93" s="149" t="s">
        <v>74</v>
      </c>
      <c r="B93" s="150"/>
      <c r="C93" s="150"/>
      <c r="D93" s="151"/>
      <c r="E93" s="94" t="s">
        <v>17</v>
      </c>
      <c r="F93" s="44">
        <f>F96+F98</f>
        <v>80</v>
      </c>
      <c r="G93" s="44">
        <f>G96+G98</f>
        <v>9.4459499999999998</v>
      </c>
      <c r="H93" s="66">
        <f>G93/F93*100</f>
        <v>11.807437499999999</v>
      </c>
      <c r="I93" s="44"/>
      <c r="J93" s="67"/>
      <c r="K93" s="44"/>
      <c r="L93" s="93"/>
      <c r="M93" s="44"/>
      <c r="N93" s="56"/>
      <c r="O93" s="158"/>
    </row>
    <row r="94" spans="1:15" ht="24" customHeight="1">
      <c r="A94" s="152"/>
      <c r="B94" s="153"/>
      <c r="C94" s="153"/>
      <c r="D94" s="154"/>
      <c r="E94" s="24" t="s">
        <v>10</v>
      </c>
      <c r="F94" s="161"/>
      <c r="G94" s="162"/>
      <c r="H94" s="162"/>
      <c r="I94" s="162"/>
      <c r="J94" s="162"/>
      <c r="K94" s="162"/>
      <c r="L94" s="162"/>
      <c r="M94" s="162"/>
      <c r="N94" s="163"/>
      <c r="O94" s="159"/>
    </row>
    <row r="95" spans="1:15" ht="26.25" customHeight="1">
      <c r="A95" s="152"/>
      <c r="B95" s="153"/>
      <c r="C95" s="153"/>
      <c r="D95" s="154"/>
      <c r="E95" s="58" t="s">
        <v>11</v>
      </c>
      <c r="F95" s="44"/>
      <c r="G95" s="44"/>
      <c r="H95" s="66"/>
      <c r="I95" s="66"/>
      <c r="J95" s="66"/>
      <c r="K95" s="66"/>
      <c r="L95" s="66"/>
      <c r="M95" s="66"/>
      <c r="N95" s="66"/>
      <c r="O95" s="159"/>
    </row>
    <row r="96" spans="1:15" ht="31.5" customHeight="1">
      <c r="A96" s="152"/>
      <c r="B96" s="153"/>
      <c r="C96" s="153"/>
      <c r="D96" s="154"/>
      <c r="E96" s="47" t="s">
        <v>12</v>
      </c>
      <c r="F96" s="44">
        <f>F88+F80</f>
        <v>0</v>
      </c>
      <c r="G96" s="44">
        <f>G88+G80</f>
        <v>0</v>
      </c>
      <c r="H96" s="44">
        <f>H88+H80</f>
        <v>0</v>
      </c>
      <c r="I96" s="44"/>
      <c r="J96" s="68"/>
      <c r="K96" s="44"/>
      <c r="L96" s="93"/>
      <c r="M96" s="44"/>
      <c r="N96" s="56"/>
      <c r="O96" s="159"/>
    </row>
    <row r="97" spans="1:15" ht="31.5" customHeight="1">
      <c r="A97" s="152"/>
      <c r="B97" s="153"/>
      <c r="C97" s="153"/>
      <c r="D97" s="154"/>
      <c r="E97" s="47" t="s">
        <v>13</v>
      </c>
      <c r="F97" s="44"/>
      <c r="G97" s="44"/>
      <c r="H97" s="66"/>
      <c r="I97" s="66"/>
      <c r="J97" s="66"/>
      <c r="K97" s="66"/>
      <c r="L97" s="66"/>
      <c r="M97" s="66"/>
      <c r="N97" s="66"/>
      <c r="O97" s="159"/>
    </row>
    <row r="98" spans="1:15" ht="26.25" customHeight="1">
      <c r="A98" s="152"/>
      <c r="B98" s="153"/>
      <c r="C98" s="153"/>
      <c r="D98" s="154"/>
      <c r="E98" s="58" t="s">
        <v>14</v>
      </c>
      <c r="F98" s="44">
        <f>F90+F82</f>
        <v>80</v>
      </c>
      <c r="G98" s="44">
        <f>G90+G82</f>
        <v>9.4459499999999998</v>
      </c>
      <c r="H98" s="66">
        <f>G98/F98*100</f>
        <v>11.807437499999999</v>
      </c>
      <c r="I98" s="44"/>
      <c r="J98" s="66"/>
      <c r="K98" s="44"/>
      <c r="L98" s="66"/>
      <c r="M98" s="44"/>
      <c r="N98" s="56"/>
      <c r="O98" s="159"/>
    </row>
    <row r="99" spans="1:15" ht="18.75" customHeight="1">
      <c r="A99" s="155"/>
      <c r="B99" s="156"/>
      <c r="C99" s="156"/>
      <c r="D99" s="157"/>
      <c r="E99" s="95" t="s">
        <v>15</v>
      </c>
      <c r="F99" s="44"/>
      <c r="G99" s="44"/>
      <c r="H99" s="66"/>
      <c r="I99" s="66"/>
      <c r="J99" s="66"/>
      <c r="K99" s="66"/>
      <c r="L99" s="66"/>
      <c r="M99" s="66"/>
      <c r="N99" s="66"/>
      <c r="O99" s="160"/>
    </row>
    <row r="100" spans="1:15" ht="31.5">
      <c r="A100" s="149" t="s">
        <v>16</v>
      </c>
      <c r="B100" s="150"/>
      <c r="C100" s="150"/>
      <c r="D100" s="151"/>
      <c r="E100" s="87" t="s">
        <v>17</v>
      </c>
      <c r="F100" s="44">
        <f>F105+F103</f>
        <v>871.5</v>
      </c>
      <c r="G100" s="44">
        <f>G105+G103</f>
        <v>56.526700000000005</v>
      </c>
      <c r="H100" s="66">
        <f>G100/F100*100</f>
        <v>6.4861388410786009</v>
      </c>
      <c r="I100" s="44"/>
      <c r="J100" s="66"/>
      <c r="K100" s="44"/>
      <c r="L100" s="93"/>
      <c r="M100" s="44"/>
      <c r="N100" s="66"/>
      <c r="O100" s="158"/>
    </row>
    <row r="101" spans="1:15" ht="18.75">
      <c r="A101" s="152"/>
      <c r="B101" s="153"/>
      <c r="C101" s="153"/>
      <c r="D101" s="154"/>
      <c r="E101" s="24" t="s">
        <v>10</v>
      </c>
      <c r="F101" s="161"/>
      <c r="G101" s="162"/>
      <c r="H101" s="162"/>
      <c r="I101" s="162"/>
      <c r="J101" s="162"/>
      <c r="K101" s="162"/>
      <c r="L101" s="162"/>
      <c r="M101" s="162"/>
      <c r="N101" s="163"/>
      <c r="O101" s="159"/>
    </row>
    <row r="102" spans="1:15" ht="31.5">
      <c r="A102" s="152"/>
      <c r="B102" s="153"/>
      <c r="C102" s="153"/>
      <c r="D102" s="154"/>
      <c r="E102" s="58" t="s">
        <v>11</v>
      </c>
      <c r="F102" s="44">
        <f>F87+F79+F70+F54+F46+F38+F30+F22</f>
        <v>0</v>
      </c>
      <c r="G102" s="44"/>
      <c r="H102" s="66"/>
      <c r="I102" s="66"/>
      <c r="J102" s="66"/>
      <c r="K102" s="66"/>
      <c r="L102" s="66"/>
      <c r="M102" s="66"/>
      <c r="N102" s="66"/>
      <c r="O102" s="159"/>
    </row>
    <row r="103" spans="1:15" ht="31.5">
      <c r="A103" s="152"/>
      <c r="B103" s="153"/>
      <c r="C103" s="153"/>
      <c r="D103" s="154"/>
      <c r="E103" s="47" t="s">
        <v>12</v>
      </c>
      <c r="F103" s="44">
        <f>F96+F71</f>
        <v>57.4</v>
      </c>
      <c r="G103" s="44">
        <f>G96+G71</f>
        <v>0</v>
      </c>
      <c r="H103" s="67">
        <f>G103/F103*100</f>
        <v>0</v>
      </c>
      <c r="I103" s="44"/>
      <c r="J103" s="66"/>
      <c r="K103" s="44"/>
      <c r="L103" s="93"/>
      <c r="M103" s="44"/>
      <c r="N103" s="66"/>
      <c r="O103" s="159"/>
    </row>
    <row r="104" spans="1:15" ht="47.25">
      <c r="A104" s="152"/>
      <c r="B104" s="153"/>
      <c r="C104" s="153"/>
      <c r="D104" s="154"/>
      <c r="E104" s="47" t="s">
        <v>13</v>
      </c>
      <c r="F104" s="44">
        <f>F89+F81+F72+F56+F48+F40+F32+F24</f>
        <v>0</v>
      </c>
      <c r="G104" s="44"/>
      <c r="H104" s="66"/>
      <c r="I104" s="66"/>
      <c r="J104" s="66"/>
      <c r="K104" s="66"/>
      <c r="L104" s="66"/>
      <c r="M104" s="66"/>
      <c r="N104" s="66"/>
      <c r="O104" s="159"/>
    </row>
    <row r="105" spans="1:15" ht="18.75">
      <c r="A105" s="152"/>
      <c r="B105" s="153"/>
      <c r="C105" s="153"/>
      <c r="D105" s="154"/>
      <c r="E105" s="58" t="s">
        <v>14</v>
      </c>
      <c r="F105" s="44">
        <f>F98+F73</f>
        <v>814.1</v>
      </c>
      <c r="G105" s="44">
        <f>G98+G73</f>
        <v>56.526700000000005</v>
      </c>
      <c r="H105" s="66">
        <f>G105/F105*100</f>
        <v>6.9434590345166445</v>
      </c>
      <c r="I105" s="44"/>
      <c r="J105" s="66"/>
      <c r="K105" s="44"/>
      <c r="L105" s="93"/>
      <c r="M105" s="44"/>
      <c r="N105" s="66"/>
      <c r="O105" s="159"/>
    </row>
    <row r="106" spans="1:15" ht="31.5">
      <c r="A106" s="155"/>
      <c r="B106" s="156"/>
      <c r="C106" s="156"/>
      <c r="D106" s="157"/>
      <c r="E106" s="88" t="s">
        <v>15</v>
      </c>
      <c r="F106" s="44">
        <f>F91+F83+F74+F58+F50+F42+F34+F26</f>
        <v>0</v>
      </c>
      <c r="G106" s="44"/>
      <c r="H106" s="66"/>
      <c r="I106" s="66"/>
      <c r="J106" s="66"/>
      <c r="K106" s="66"/>
      <c r="L106" s="66"/>
      <c r="M106" s="66"/>
      <c r="N106" s="66"/>
      <c r="O106" s="160"/>
    </row>
    <row r="107" spans="1:15">
      <c r="A107" s="70"/>
      <c r="B107" s="71"/>
      <c r="C107" s="72"/>
      <c r="D107" s="26"/>
      <c r="E107" s="26"/>
      <c r="F107" s="73"/>
      <c r="G107" s="70"/>
      <c r="H107" s="70"/>
      <c r="I107" s="70"/>
      <c r="J107" s="70"/>
      <c r="K107" s="70"/>
      <c r="L107" s="70"/>
      <c r="M107" s="25"/>
      <c r="N107" s="25"/>
      <c r="O107" s="25"/>
    </row>
    <row r="108" spans="1:15">
      <c r="A108" s="70"/>
      <c r="B108" s="70"/>
      <c r="C108" s="72"/>
      <c r="D108" s="72"/>
      <c r="E108" s="72"/>
      <c r="F108" s="73"/>
      <c r="G108" s="70"/>
      <c r="H108" s="70"/>
      <c r="I108" s="70"/>
      <c r="J108" s="70"/>
      <c r="K108" s="70"/>
      <c r="L108" s="70"/>
      <c r="M108" s="25"/>
      <c r="N108" s="25"/>
      <c r="O108" s="25"/>
    </row>
    <row r="109" spans="1:15" ht="30">
      <c r="A109" s="70"/>
      <c r="B109" s="74" t="s">
        <v>18</v>
      </c>
      <c r="C109" s="75"/>
      <c r="D109" s="76"/>
      <c r="E109" s="76"/>
      <c r="F109" s="75"/>
      <c r="G109"/>
      <c r="H109"/>
      <c r="I109"/>
      <c r="J109" s="11"/>
      <c r="K109"/>
      <c r="L109"/>
      <c r="M109" s="25"/>
      <c r="N109" s="25"/>
      <c r="O109" s="25"/>
    </row>
    <row r="110" spans="1:15">
      <c r="A110" s="70"/>
      <c r="B110" s="77"/>
      <c r="C110" s="78" t="s">
        <v>58</v>
      </c>
      <c r="D110" s="79"/>
      <c r="E110" s="79"/>
      <c r="F110" s="79"/>
      <c r="G110"/>
      <c r="H110"/>
      <c r="I110"/>
      <c r="J110"/>
      <c r="K110"/>
      <c r="L110"/>
      <c r="M110" s="25"/>
      <c r="N110" s="25"/>
      <c r="O110" s="25"/>
    </row>
    <row r="111" spans="1:15" ht="16.5" customHeight="1">
      <c r="A111" s="70"/>
      <c r="B111" s="147" t="s">
        <v>24</v>
      </c>
      <c r="C111" s="148"/>
      <c r="D111" s="148"/>
      <c r="E111" s="148"/>
      <c r="F111" s="148"/>
      <c r="G111"/>
      <c r="H111"/>
      <c r="I111"/>
      <c r="J111"/>
      <c r="K111"/>
      <c r="L111"/>
      <c r="M111" s="25"/>
      <c r="N111" s="25"/>
      <c r="O111" s="25"/>
    </row>
    <row r="112" spans="1:15">
      <c r="A112" s="70"/>
      <c r="B112" s="78" t="s">
        <v>25</v>
      </c>
      <c r="C112" s="78"/>
      <c r="D112" s="78"/>
      <c r="E112" s="78"/>
      <c r="F112" s="78"/>
      <c r="G112" s="80"/>
      <c r="H112" s="80"/>
      <c r="I112" s="80"/>
      <c r="J112"/>
      <c r="K112"/>
      <c r="L112"/>
      <c r="M112" s="25"/>
      <c r="N112" s="25"/>
      <c r="O112" s="25"/>
    </row>
    <row r="113" spans="1:15">
      <c r="A113" s="70"/>
      <c r="B113" s="78" t="s">
        <v>59</v>
      </c>
      <c r="C113" s="81" t="s">
        <v>60</v>
      </c>
      <c r="D113" s="81"/>
      <c r="E113" s="81"/>
      <c r="F113" s="81"/>
      <c r="G113" s="82"/>
      <c r="H113" s="82"/>
      <c r="I113" s="82" t="s">
        <v>61</v>
      </c>
      <c r="J113" s="83"/>
      <c r="K113"/>
      <c r="L113"/>
      <c r="M113" s="25"/>
      <c r="N113" s="25"/>
      <c r="O113" s="25"/>
    </row>
    <row r="114" spans="1:15">
      <c r="A114" s="70"/>
      <c r="B114" s="80" t="s">
        <v>62</v>
      </c>
      <c r="C114" s="77"/>
      <c r="D114" s="77"/>
      <c r="E114" s="77"/>
      <c r="F114" s="77"/>
      <c r="G114"/>
      <c r="H114"/>
      <c r="I114"/>
      <c r="J114"/>
      <c r="K114"/>
      <c r="L114"/>
      <c r="M114" s="25"/>
      <c r="N114" s="25"/>
      <c r="O114" s="25"/>
    </row>
    <row r="115" spans="1:15">
      <c r="A115" s="70"/>
      <c r="B115" s="80"/>
      <c r="C115" s="77"/>
      <c r="D115" s="77"/>
      <c r="E115" s="77"/>
      <c r="F115" s="77"/>
      <c r="G115"/>
      <c r="H115"/>
      <c r="I115"/>
      <c r="J115"/>
      <c r="K115"/>
      <c r="L115"/>
      <c r="M115" s="25"/>
      <c r="N115" s="25"/>
      <c r="O115" s="25"/>
    </row>
    <row r="116" spans="1:15">
      <c r="A116" s="70"/>
      <c r="B116" s="80" t="s">
        <v>26</v>
      </c>
      <c r="C116" s="80"/>
      <c r="D116" s="75"/>
      <c r="E116" s="76"/>
      <c r="F116" s="80" t="s">
        <v>27</v>
      </c>
      <c r="G116"/>
      <c r="H116"/>
      <c r="I116"/>
      <c r="J116"/>
      <c r="K116"/>
      <c r="L116"/>
      <c r="M116" s="25"/>
      <c r="N116" s="25"/>
      <c r="O116" s="25"/>
    </row>
    <row r="117" spans="1:15">
      <c r="A117" s="70"/>
      <c r="B117" s="80" t="s">
        <v>28</v>
      </c>
      <c r="C117" s="80"/>
      <c r="D117" s="78" t="s">
        <v>29</v>
      </c>
      <c r="E117" s="79"/>
      <c r="F117" s="77"/>
      <c r="G117"/>
      <c r="H117"/>
      <c r="I117"/>
      <c r="J117"/>
      <c r="K117"/>
      <c r="L117"/>
      <c r="M117" s="25"/>
      <c r="N117" s="25"/>
      <c r="O117" s="25"/>
    </row>
    <row r="118" spans="1:15">
      <c r="A118" s="70"/>
      <c r="B118"/>
      <c r="C118"/>
      <c r="D118"/>
      <c r="E118"/>
      <c r="F118"/>
      <c r="G118"/>
      <c r="H118"/>
      <c r="I118"/>
      <c r="J118"/>
      <c r="K118"/>
      <c r="L118"/>
      <c r="M118" s="25"/>
      <c r="N118" s="25"/>
      <c r="O118" s="25"/>
    </row>
    <row r="119" spans="1:15" ht="16.5" thickBot="1">
      <c r="A119" s="70"/>
      <c r="B119" s="176" t="s">
        <v>63</v>
      </c>
      <c r="C119" s="176"/>
      <c r="D119" s="84"/>
      <c r="E119" s="85"/>
      <c r="F119"/>
      <c r="G119"/>
      <c r="H119"/>
      <c r="I119"/>
      <c r="J119"/>
      <c r="K119"/>
      <c r="L119"/>
      <c r="M119" s="25"/>
      <c r="N119" s="25"/>
      <c r="O119" s="25"/>
    </row>
    <row r="120" spans="1:15">
      <c r="A120" s="70"/>
      <c r="B120" s="176"/>
      <c r="C120" s="176"/>
      <c r="D120" s="177"/>
      <c r="E120" s="178"/>
      <c r="F120" s="86" t="s">
        <v>64</v>
      </c>
      <c r="G120"/>
      <c r="H120"/>
      <c r="I120"/>
      <c r="J120"/>
      <c r="K120"/>
      <c r="L120"/>
      <c r="M120" s="25"/>
      <c r="N120" s="25"/>
      <c r="O120" s="25"/>
    </row>
    <row r="121" spans="1:15">
      <c r="A121" s="25"/>
      <c r="B121" s="25"/>
      <c r="C121" s="25"/>
      <c r="D121" s="25"/>
      <c r="E121" s="25"/>
      <c r="F121" s="38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>
      <c r="A122" s="25"/>
      <c r="B122" s="25"/>
      <c r="C122" s="25"/>
      <c r="D122" s="25"/>
      <c r="E122" s="25"/>
      <c r="F122" s="38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>
      <c r="A123" s="25"/>
      <c r="B123" s="25"/>
      <c r="C123" s="25"/>
      <c r="D123" s="25"/>
      <c r="E123" s="25"/>
      <c r="F123" s="38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>
      <c r="A124" s="25"/>
      <c r="B124" s="25"/>
      <c r="C124" s="25"/>
      <c r="D124" s="25"/>
      <c r="E124" s="25"/>
      <c r="F124" s="38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>
      <c r="A125" s="25"/>
      <c r="B125" s="25"/>
      <c r="C125" s="25"/>
      <c r="D125" s="25"/>
      <c r="E125" s="25"/>
      <c r="F125" s="38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>
      <c r="A126" s="25"/>
      <c r="B126" s="25"/>
      <c r="C126" s="25"/>
      <c r="D126" s="25"/>
      <c r="E126" s="25"/>
      <c r="F126" s="38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>
      <c r="A127" s="25"/>
      <c r="B127" s="25"/>
      <c r="C127" s="25"/>
      <c r="D127" s="25"/>
      <c r="E127" s="25"/>
      <c r="F127" s="38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>
      <c r="A128" s="25"/>
      <c r="B128" s="25"/>
      <c r="C128" s="25"/>
      <c r="D128" s="25"/>
      <c r="E128" s="25"/>
      <c r="F128" s="38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>
      <c r="A129" s="25"/>
      <c r="B129" s="25"/>
      <c r="C129" s="25"/>
      <c r="D129" s="25"/>
      <c r="E129" s="25"/>
      <c r="F129" s="38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>
      <c r="A130" s="25"/>
      <c r="B130" s="25"/>
      <c r="C130" s="25"/>
      <c r="D130" s="25"/>
      <c r="E130" s="25"/>
      <c r="F130" s="38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>
      <c r="A131" s="25"/>
      <c r="B131" s="25"/>
      <c r="C131" s="25"/>
      <c r="D131" s="25"/>
      <c r="E131" s="25"/>
      <c r="F131" s="38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>
      <c r="A132" s="25"/>
      <c r="B132" s="25"/>
      <c r="C132" s="25"/>
      <c r="D132" s="25"/>
      <c r="E132" s="25"/>
      <c r="F132" s="38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>
      <c r="A133" s="25"/>
      <c r="B133" s="25"/>
      <c r="C133" s="25"/>
      <c r="D133" s="25"/>
      <c r="E133" s="25"/>
      <c r="F133" s="38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>
      <c r="A134" s="25"/>
      <c r="B134" s="25"/>
      <c r="C134" s="25"/>
      <c r="D134" s="25"/>
      <c r="E134" s="25"/>
      <c r="F134" s="38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>
      <c r="A135" s="25"/>
      <c r="B135" s="25"/>
      <c r="C135" s="25"/>
      <c r="D135" s="25"/>
      <c r="E135" s="25"/>
      <c r="F135" s="38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>
      <c r="A136" s="25"/>
      <c r="B136" s="25"/>
      <c r="C136" s="25"/>
      <c r="D136" s="25"/>
      <c r="E136" s="25"/>
      <c r="F136" s="38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>
      <c r="A137" s="25"/>
      <c r="B137" s="25"/>
      <c r="C137" s="25"/>
      <c r="D137" s="25"/>
      <c r="E137" s="25"/>
      <c r="F137" s="38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>
      <c r="A138" s="25"/>
      <c r="B138" s="25"/>
      <c r="C138" s="25"/>
      <c r="D138" s="25"/>
      <c r="E138" s="25"/>
      <c r="F138" s="38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>
      <c r="A139" s="25"/>
      <c r="B139" s="25"/>
      <c r="C139" s="25"/>
      <c r="D139" s="25"/>
      <c r="E139" s="25"/>
      <c r="F139" s="38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>
      <c r="A140" s="25"/>
      <c r="B140" s="25"/>
      <c r="C140" s="25"/>
      <c r="D140" s="25"/>
      <c r="E140" s="25"/>
      <c r="F140" s="38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>
      <c r="A141" s="25"/>
      <c r="B141" s="25"/>
      <c r="C141" s="25"/>
      <c r="D141" s="25"/>
      <c r="E141" s="25"/>
      <c r="F141" s="38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>
      <c r="A142" s="25"/>
      <c r="B142" s="25"/>
      <c r="C142" s="25"/>
      <c r="D142" s="25"/>
      <c r="E142" s="25"/>
      <c r="F142" s="38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>
      <c r="A143" s="25"/>
      <c r="B143" s="25"/>
      <c r="C143" s="25"/>
      <c r="D143" s="25"/>
      <c r="E143" s="25"/>
      <c r="F143" s="38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>
      <c r="A144" s="25"/>
      <c r="B144" s="25"/>
      <c r="C144" s="25"/>
      <c r="D144" s="25"/>
      <c r="E144" s="25"/>
      <c r="F144" s="38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>
      <c r="A145" s="25"/>
      <c r="B145" s="25"/>
      <c r="C145" s="25"/>
      <c r="D145" s="25"/>
      <c r="E145" s="25"/>
      <c r="F145" s="38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>
      <c r="A146" s="25"/>
      <c r="B146" s="25"/>
      <c r="C146" s="25"/>
      <c r="D146" s="25"/>
      <c r="E146" s="25"/>
      <c r="F146" s="38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>
      <c r="A147" s="25"/>
      <c r="B147" s="25"/>
      <c r="C147" s="25"/>
      <c r="D147" s="25"/>
      <c r="E147" s="25"/>
      <c r="F147" s="38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>
      <c r="A148" s="25"/>
      <c r="B148" s="25"/>
      <c r="C148" s="25"/>
      <c r="D148" s="25"/>
      <c r="E148" s="25"/>
      <c r="F148" s="38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>
      <c r="A149" s="25"/>
      <c r="B149" s="25"/>
      <c r="C149" s="25"/>
      <c r="D149" s="25"/>
      <c r="E149" s="25"/>
      <c r="F149" s="38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>
      <c r="A150" s="25"/>
      <c r="B150" s="25"/>
      <c r="C150" s="25"/>
      <c r="D150" s="25"/>
      <c r="E150" s="25"/>
      <c r="F150" s="38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>
      <c r="A151" s="25"/>
      <c r="B151" s="25"/>
      <c r="C151" s="25"/>
      <c r="D151" s="25"/>
      <c r="E151" s="25"/>
      <c r="F151" s="38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>
      <c r="A152" s="25"/>
      <c r="B152" s="25"/>
      <c r="C152" s="25"/>
      <c r="D152" s="25"/>
      <c r="E152" s="25"/>
      <c r="F152" s="38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>
      <c r="A153" s="25"/>
      <c r="B153" s="25"/>
      <c r="C153" s="25"/>
      <c r="D153" s="25"/>
      <c r="E153" s="25"/>
      <c r="F153" s="38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>
      <c r="A154" s="25"/>
      <c r="B154" s="25"/>
      <c r="C154" s="25"/>
      <c r="D154" s="25"/>
      <c r="E154" s="25"/>
      <c r="F154" s="38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>
      <c r="A155" s="25"/>
      <c r="B155" s="25"/>
      <c r="C155" s="25"/>
      <c r="D155" s="25"/>
      <c r="E155" s="25"/>
      <c r="F155" s="38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>
      <c r="A156" s="25"/>
      <c r="B156" s="25"/>
      <c r="C156" s="25"/>
      <c r="D156" s="25"/>
      <c r="E156" s="25"/>
      <c r="F156" s="38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>
      <c r="A157" s="25"/>
      <c r="B157" s="25"/>
      <c r="C157" s="25"/>
      <c r="D157" s="25"/>
      <c r="E157" s="25"/>
      <c r="F157" s="38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>
      <c r="A158" s="25"/>
      <c r="B158" s="25"/>
      <c r="C158" s="25"/>
      <c r="D158" s="25"/>
      <c r="E158" s="25"/>
      <c r="F158" s="38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>
      <c r="A159" s="25"/>
      <c r="B159" s="25"/>
      <c r="C159" s="25"/>
      <c r="D159" s="25"/>
      <c r="E159" s="25"/>
      <c r="F159" s="38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>
      <c r="A160" s="25"/>
      <c r="B160" s="25"/>
      <c r="C160" s="25"/>
      <c r="D160" s="25"/>
      <c r="E160" s="25"/>
      <c r="F160" s="38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>
      <c r="A161" s="25"/>
      <c r="B161" s="25"/>
      <c r="C161" s="25"/>
      <c r="D161" s="25"/>
      <c r="E161" s="25"/>
      <c r="F161" s="38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>
      <c r="A162" s="25"/>
      <c r="B162" s="25"/>
      <c r="C162" s="25"/>
      <c r="D162" s="25"/>
      <c r="E162" s="25"/>
      <c r="F162" s="38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>
      <c r="A163" s="25"/>
      <c r="B163" s="25"/>
      <c r="C163" s="25"/>
      <c r="D163" s="25"/>
      <c r="E163" s="25"/>
      <c r="F163" s="38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>
      <c r="A164" s="25"/>
      <c r="B164" s="25"/>
      <c r="C164" s="25"/>
      <c r="D164" s="25"/>
      <c r="E164" s="25"/>
      <c r="F164" s="38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>
      <c r="A165" s="25"/>
      <c r="B165" s="25"/>
      <c r="C165" s="25"/>
      <c r="D165" s="25"/>
      <c r="E165" s="25"/>
      <c r="F165" s="38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>
      <c r="A166" s="25"/>
      <c r="B166" s="25"/>
      <c r="C166" s="25"/>
      <c r="D166" s="25"/>
      <c r="E166" s="25"/>
      <c r="F166" s="38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>
      <c r="A167" s="25"/>
      <c r="B167" s="25"/>
      <c r="C167" s="25"/>
      <c r="D167" s="25"/>
      <c r="E167" s="25"/>
      <c r="F167" s="38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>
      <c r="A168" s="25"/>
      <c r="B168" s="25"/>
      <c r="C168" s="25"/>
      <c r="D168" s="25"/>
      <c r="E168" s="25"/>
      <c r="F168" s="38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>
      <c r="A169" s="25"/>
      <c r="B169" s="25"/>
      <c r="C169" s="25"/>
      <c r="D169" s="25"/>
      <c r="E169" s="25"/>
      <c r="F169" s="38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>
      <c r="A170" s="25"/>
      <c r="B170" s="25"/>
      <c r="C170" s="25"/>
      <c r="D170" s="25"/>
      <c r="E170" s="25"/>
      <c r="F170" s="38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>
      <c r="A171" s="25"/>
      <c r="B171" s="25"/>
      <c r="C171" s="25"/>
      <c r="D171" s="25"/>
      <c r="E171" s="25"/>
      <c r="F171" s="38"/>
      <c r="G171" s="25"/>
      <c r="H171" s="25"/>
      <c r="I171" s="25"/>
      <c r="J171" s="25"/>
      <c r="K171" s="25"/>
      <c r="L171" s="25"/>
      <c r="M171" s="25"/>
      <c r="N171" s="25"/>
      <c r="O171" s="25"/>
    </row>
  </sheetData>
  <mergeCells count="91">
    <mergeCell ref="A76:O76"/>
    <mergeCell ref="O100:O106"/>
    <mergeCell ref="B119:C120"/>
    <mergeCell ref="D120:E120"/>
    <mergeCell ref="A84:O84"/>
    <mergeCell ref="D77:D83"/>
    <mergeCell ref="C77:C83"/>
    <mergeCell ref="B77:B83"/>
    <mergeCell ref="A77:A83"/>
    <mergeCell ref="O77:O83"/>
    <mergeCell ref="F78:N78"/>
    <mergeCell ref="A92:O92"/>
    <mergeCell ref="A85:A91"/>
    <mergeCell ref="B85:B91"/>
    <mergeCell ref="D85:D91"/>
    <mergeCell ref="A16:O16"/>
    <mergeCell ref="O36:O42"/>
    <mergeCell ref="F37:N37"/>
    <mergeCell ref="F45:N45"/>
    <mergeCell ref="A59:O59"/>
    <mergeCell ref="C20:C26"/>
    <mergeCell ref="F21:N21"/>
    <mergeCell ref="B28:B34"/>
    <mergeCell ref="A20:A26"/>
    <mergeCell ref="C28:C34"/>
    <mergeCell ref="D28:D34"/>
    <mergeCell ref="F29:N29"/>
    <mergeCell ref="O28:O34"/>
    <mergeCell ref="O85:O91"/>
    <mergeCell ref="F86:N86"/>
    <mergeCell ref="B111:F111"/>
    <mergeCell ref="A60:A66"/>
    <mergeCell ref="B60:B66"/>
    <mergeCell ref="C60:C66"/>
    <mergeCell ref="D60:D66"/>
    <mergeCell ref="F61:N61"/>
    <mergeCell ref="A67:O67"/>
    <mergeCell ref="A93:D99"/>
    <mergeCell ref="O93:O99"/>
    <mergeCell ref="F94:N94"/>
    <mergeCell ref="A68:A74"/>
    <mergeCell ref="F101:N101"/>
    <mergeCell ref="A100:D106"/>
    <mergeCell ref="O60:O66"/>
    <mergeCell ref="A75:O75"/>
    <mergeCell ref="C85:C91"/>
    <mergeCell ref="F5:H5"/>
    <mergeCell ref="C13:D14"/>
    <mergeCell ref="A28:A34"/>
    <mergeCell ref="A43:O43"/>
    <mergeCell ref="B52:B58"/>
    <mergeCell ref="C52:C58"/>
    <mergeCell ref="D52:D58"/>
    <mergeCell ref="A52:A58"/>
    <mergeCell ref="B36:B42"/>
    <mergeCell ref="O44:O50"/>
    <mergeCell ref="D36:D42"/>
    <mergeCell ref="A36:A42"/>
    <mergeCell ref="M13:N14"/>
    <mergeCell ref="C36:C42"/>
    <mergeCell ref="A35:O35"/>
    <mergeCell ref="A27:O27"/>
    <mergeCell ref="S49:T49"/>
    <mergeCell ref="D68:D74"/>
    <mergeCell ref="B44:B50"/>
    <mergeCell ref="F69:N69"/>
    <mergeCell ref="O68:O74"/>
    <mergeCell ref="O52:O58"/>
    <mergeCell ref="A51:O51"/>
    <mergeCell ref="A44:A50"/>
    <mergeCell ref="F53:N53"/>
    <mergeCell ref="B68:B74"/>
    <mergeCell ref="C68:C74"/>
    <mergeCell ref="C44:C50"/>
    <mergeCell ref="D44:D50"/>
    <mergeCell ref="B3:N3"/>
    <mergeCell ref="B13:B15"/>
    <mergeCell ref="D20:D26"/>
    <mergeCell ref="B20:B26"/>
    <mergeCell ref="K13:L14"/>
    <mergeCell ref="E13:E15"/>
    <mergeCell ref="G13:H14"/>
    <mergeCell ref="F6:H6"/>
    <mergeCell ref="A19:O19"/>
    <mergeCell ref="A18:O18"/>
    <mergeCell ref="O20:O26"/>
    <mergeCell ref="O13:O15"/>
    <mergeCell ref="A17:O17"/>
    <mergeCell ref="I13:J14"/>
    <mergeCell ref="F13:F15"/>
    <mergeCell ref="A13:A15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4" manualBreakCount="4">
    <brk id="26" max="16" man="1"/>
    <brk id="44" max="16" man="1"/>
    <brk id="61" max="16" man="1"/>
    <brk id="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на 31.12.2016 Отчет </vt:lpstr>
      <vt:lpstr>'на 31.12.2016 Отчет '!Заголовки_для_печати</vt:lpstr>
      <vt:lpstr>'на 31.12.2016 Отчет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2020-02-03T07:14:45Z</cp:lastPrinted>
  <dcterms:created xsi:type="dcterms:W3CDTF">2015-02-06T09:10:50Z</dcterms:created>
  <dcterms:modified xsi:type="dcterms:W3CDTF">2021-08-26T06:57:41Z</dcterms:modified>
</cp:coreProperties>
</file>