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010" yWindow="-30" windowWidth="15000" windowHeight="12735" activeTab="1"/>
  </bookViews>
  <sheets>
    <sheet name="деньги" sheetId="3" r:id="rId1"/>
    <sheet name="2  2019 Отчет об исполнении" sheetId="1" r:id="rId2"/>
    <sheet name="Лист1" sheetId="4" r:id="rId3"/>
  </sheets>
  <definedNames>
    <definedName name="_xlnm.Print_Titles" localSheetId="1">'2  2019 Отчет об исполнении'!$13:$15</definedName>
    <definedName name="_xlnm.Print_Area" localSheetId="1">'2  2019 Отчет об исполнении'!$A$1:$O$85</definedName>
  </definedNames>
  <calcPr calcId="124519" iterate="1"/>
</workbook>
</file>

<file path=xl/calcChain.xml><?xml version="1.0" encoding="utf-8"?>
<calcChain xmlns="http://schemas.openxmlformats.org/spreadsheetml/2006/main">
  <c r="L64" i="1"/>
  <c r="L61"/>
  <c r="L66"/>
  <c r="K64"/>
  <c r="K61"/>
  <c r="K66"/>
  <c r="K56"/>
  <c r="L53"/>
  <c r="L58"/>
  <c r="K53"/>
  <c r="K58"/>
  <c r="K49"/>
  <c r="L51"/>
  <c r="L46"/>
  <c r="K46"/>
  <c r="K51"/>
  <c r="K38"/>
  <c r="L28"/>
  <c r="L33"/>
  <c r="K28"/>
  <c r="K33"/>
  <c r="L20"/>
  <c r="L25"/>
  <c r="K20"/>
  <c r="K25"/>
  <c r="J64"/>
  <c r="I64"/>
  <c r="J61"/>
  <c r="J66"/>
  <c r="I61"/>
  <c r="I66"/>
  <c r="H64"/>
  <c r="I56"/>
  <c r="J53"/>
  <c r="I53"/>
  <c r="J58"/>
  <c r="I58"/>
  <c r="I49"/>
  <c r="J46"/>
  <c r="J51"/>
  <c r="I46"/>
  <c r="I51"/>
  <c r="I38"/>
  <c r="J33"/>
  <c r="J28"/>
  <c r="I28"/>
  <c r="I33"/>
  <c r="I31"/>
  <c r="J20"/>
  <c r="J25"/>
  <c r="I20"/>
  <c r="I25"/>
  <c r="G31"/>
  <c r="G33"/>
  <c r="F31"/>
  <c r="F33"/>
  <c r="F20"/>
  <c r="F28" s="1"/>
  <c r="F38"/>
  <c r="S38" i="3"/>
  <c r="P38"/>
  <c r="Q38"/>
  <c r="R38"/>
  <c r="O38"/>
  <c r="R11"/>
  <c r="S7"/>
  <c r="S6"/>
  <c r="W6"/>
  <c r="W4"/>
  <c r="W5"/>
  <c r="W3"/>
  <c r="P11"/>
  <c r="Q11"/>
  <c r="O11"/>
  <c r="R13" l="1"/>
  <c r="H43" i="1" l="1"/>
  <c r="G38"/>
  <c r="G51"/>
  <c r="H25"/>
  <c r="G20"/>
  <c r="G28" s="1"/>
  <c r="J17" i="3"/>
  <c r="I17"/>
  <c r="K17"/>
  <c r="H17"/>
  <c r="F51" i="1"/>
  <c r="IV6" i="3"/>
  <c r="E26" i="4"/>
  <c r="IV2" i="3"/>
  <c r="IV3"/>
  <c r="IV4"/>
  <c r="IV5"/>
  <c r="IV7"/>
  <c r="IV8"/>
  <c r="IV9"/>
  <c r="IV10"/>
  <c r="IV11"/>
  <c r="IV12"/>
  <c r="IV13"/>
  <c r="IV20"/>
  <c r="G49" i="1" l="1"/>
  <c r="G56" s="1"/>
  <c r="G64" s="1"/>
  <c r="F49"/>
  <c r="F56" s="1"/>
  <c r="F64" s="1"/>
  <c r="F46"/>
  <c r="G46"/>
  <c r="F58"/>
  <c r="P17" i="3"/>
  <c r="H38" i="1"/>
  <c r="H33"/>
  <c r="G58"/>
  <c r="H20"/>
  <c r="G53" l="1"/>
  <c r="G66"/>
  <c r="G61" s="1"/>
  <c r="F53"/>
  <c r="F66"/>
  <c r="H58"/>
  <c r="H28"/>
  <c r="H51"/>
  <c r="H53" l="1"/>
  <c r="F61"/>
  <c r="H66"/>
  <c r="H46"/>
  <c r="H61" l="1"/>
</calcChain>
</file>

<file path=xl/sharedStrings.xml><?xml version="1.0" encoding="utf-8"?>
<sst xmlns="http://schemas.openxmlformats.org/spreadsheetml/2006/main" count="115" uniqueCount="70">
  <si>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</si>
  <si>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</si>
  <si>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</si>
  <si>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</si>
  <si>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</si>
  <si>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</si>
  <si>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</si>
  <si>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</si>
  <si>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</si>
  <si>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</si>
  <si>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</si>
  <si>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</si>
  <si>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</si>
  <si>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</si>
  <si>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</si>
  <si>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</si>
  <si>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Итого по подпрограмме 1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</si>
  <si>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</si>
  <si>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</si>
  <si>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</si>
  <si>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</si>
  <si>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</si>
  <si>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-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</si>
  <si>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</si>
  <si>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</si>
  <si>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</si>
  <si>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</si>
  <si>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</si>
  <si>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</si>
  <si>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</si>
  <si>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</si>
  <si>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Всего по подпрограмме 1:</t>
  </si>
  <si>
    <t>1.1.3.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</si>
  <si>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</si>
  <si>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1.1</t>
  </si>
  <si>
    <t>1.2</t>
  </si>
  <si>
    <t>2.1</t>
  </si>
  <si>
    <t xml:space="preserve">  (Ф.И.О.)                                             (подпись)</t>
  </si>
  <si>
    <t>Начальник службы по делам ГО,ЧС и ПБ</t>
  </si>
  <si>
    <t>Д.И. Ковпака     51-033</t>
  </si>
  <si>
    <t>1.1.</t>
  </si>
  <si>
    <t>2.1.</t>
  </si>
  <si>
    <t>3.1</t>
  </si>
  <si>
    <t>3-1 кв-л</t>
  </si>
  <si>
    <t>Начальник отдела экономики</t>
  </si>
  <si>
    <t>Л.Г.Мальцева</t>
  </si>
  <si>
    <t>Прочие расходы (1.1, 1.2, 2.1)</t>
  </si>
  <si>
    <t>ответственный исполнитель (структурное подразделение администрации городского поселения, му-ниципальное учреждение городского поселения)</t>
  </si>
  <si>
    <t xml:space="preserve">                                                                                 (должность)               (подпись)                (Ф.И.О.)               (номер телефона)</t>
  </si>
  <si>
    <t>4-й кв-л</t>
  </si>
  <si>
    <t>«Реализация государственной национальной политики и профилактика терроризма и экстремизма»</t>
  </si>
  <si>
    <t xml:space="preserve">Программа утверждена постановлением администрации городского поселения Новоаганск от 15.11.2019 №436: </t>
  </si>
  <si>
    <t>Цель  1. Укрепление единства многонациональ-ного народа Российской Федерации.</t>
  </si>
  <si>
    <t xml:space="preserve"> Подпрограмма 1«Укрепление межнационального и межконфессионального согласия, сохранение этнокультурного многообразия народов Российской Федерации, проживающих в автономном округе.»</t>
  </si>
  <si>
    <t>Задача 1. Обеспечение мероприятий в области гражданской обороны, защиты населения от чрезвычайных ситуаций природного и техногенного характера. .</t>
  </si>
  <si>
    <t xml:space="preserve">Цель 2. Профилактика терроризма и экстремизма на национальной и религиозной почве.  </t>
  </si>
  <si>
    <t>Подпрограмма 2.Профилактика терроризма и экстремизма в городском поселении Новоаганск</t>
  </si>
  <si>
    <t>Задача 2.Предупреждение террористической и экстремистской деятельности, укрепление гражданского единства.</t>
  </si>
  <si>
    <t>Обеспечение проведения культурно-массовых, спортивных мероприятий, направленных на поддержание гражданского мира, укрепление межнационального и межконфессионального согласия, профилактику межнациональных, межетнических конфликтов (1.1; 1.2)</t>
  </si>
  <si>
    <t>Обучение и информирование населения по темам терроризма и экстремизма в городском поселении Новоаганск (показатель 2.1)</t>
  </si>
  <si>
    <t>(в редакции  от 20.11.2020 №416)</t>
  </si>
  <si>
    <t>Объемы финансирования всего на 2021 год, тыс. руб.</t>
  </si>
  <si>
    <t>Исполнено на 01.04.2021</t>
  </si>
  <si>
    <t>Исполнено на 01.07.2021</t>
  </si>
  <si>
    <t>Исполнено на  01.10.2021</t>
  </si>
  <si>
    <t xml:space="preserve">Исполнено на 31.12.2021 год </t>
  </si>
  <si>
    <t>Мероприятия запланированы на 3 квартал 2021 года.</t>
  </si>
  <si>
    <r>
      <t xml:space="preserve">         </t>
    </r>
    <r>
      <rPr>
        <u/>
        <sz val="12"/>
        <color indexed="8"/>
        <rFont val="Times New Roman"/>
        <family val="1"/>
        <charset val="204"/>
      </rPr>
      <t xml:space="preserve">  за 3 квартал  2021 года</t>
    </r>
  </si>
  <si>
    <t>Ответственный исполнитель:  Тищенко  С.Б.</t>
  </si>
  <si>
    <t>Поставка товаров для формирования призового фонда при  проведении културно - массовых мероприятий  ИП МОЦПАН, МК1 от 09.03.21г., сумма 4400руб. Договор на изготовление манишки и наклеек  с ИП Охотников, №8 от 29.03.21г., сумма 8000 + 960 руб.   Договор на изготовление баннера с ИП Вахитов №38 от 29.06.21г., сумма  10580 руб.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</si>
</sst>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#,##0.00;[Red]\-#,##0.00;0.00"/>
    <numFmt numFmtId="167" formatCode="0.0"/>
  </numFmts>
  <fonts count="3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7" fillId="0" borderId="0"/>
    <xf numFmtId="164" fontId="11" fillId="0" borderId="0" applyFont="0" applyFill="0" applyBorder="0" applyAlignment="0" applyProtection="0"/>
    <xf numFmtId="0" fontId="31" fillId="0" borderId="0"/>
  </cellStyleXfs>
  <cellXfs count="2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/>
    <xf numFmtId="0" fontId="8" fillId="0" borderId="0" xfId="0" applyFont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4" fontId="12" fillId="0" borderId="3" xfId="0" applyNumberFormat="1" applyFont="1" applyFill="1" applyBorder="1" applyAlignment="1" applyProtection="1">
      <alignment vertical="center" wrapText="1"/>
      <protection locked="0"/>
    </xf>
    <xf numFmtId="4" fontId="10" fillId="0" borderId="4" xfId="0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/>
    <xf numFmtId="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wrapText="1"/>
    </xf>
    <xf numFmtId="0" fontId="17" fillId="0" borderId="9" xfId="0" applyFont="1" applyBorder="1"/>
    <xf numFmtId="0" fontId="19" fillId="0" borderId="9" xfId="0" applyFont="1" applyBorder="1" applyAlignment="1"/>
    <xf numFmtId="0" fontId="0" fillId="0" borderId="0" xfId="0" applyFont="1"/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0" fontId="21" fillId="0" borderId="0" xfId="0" applyFont="1"/>
    <xf numFmtId="0" fontId="16" fillId="0" borderId="9" xfId="0" applyFont="1" applyBorder="1"/>
    <xf numFmtId="0" fontId="21" fillId="0" borderId="9" xfId="0" applyFont="1" applyBorder="1"/>
    <xf numFmtId="49" fontId="22" fillId="0" borderId="0" xfId="0" applyNumberFormat="1" applyFont="1" applyAlignment="1">
      <alignment horizontal="center"/>
    </xf>
    <xf numFmtId="165" fontId="23" fillId="0" borderId="0" xfId="0" applyNumberFormat="1" applyFont="1"/>
    <xf numFmtId="0" fontId="23" fillId="0" borderId="0" xfId="0" applyFont="1"/>
    <xf numFmtId="165" fontId="23" fillId="2" borderId="0" xfId="0" applyNumberFormat="1" applyFont="1" applyFill="1"/>
    <xf numFmtId="165" fontId="9" fillId="0" borderId="1" xfId="2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5" xfId="2" applyNumberFormat="1" applyFont="1" applyFill="1" applyBorder="1" applyAlignment="1" applyProtection="1">
      <alignment vertical="center" wrapText="1"/>
      <protection locked="0"/>
    </xf>
    <xf numFmtId="165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/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165" fontId="23" fillId="0" borderId="0" xfId="0" applyNumberFormat="1" applyFont="1" applyFill="1"/>
    <xf numFmtId="165" fontId="26" fillId="0" borderId="0" xfId="0" applyNumberFormat="1" applyFont="1" applyFill="1"/>
    <xf numFmtId="165" fontId="24" fillId="0" borderId="0" xfId="0" applyNumberFormat="1" applyFont="1" applyFill="1"/>
    <xf numFmtId="0" fontId="23" fillId="0" borderId="0" xfId="0" applyFont="1" applyFill="1"/>
    <xf numFmtId="165" fontId="0" fillId="0" borderId="0" xfId="0" applyNumberFormat="1"/>
    <xf numFmtId="165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2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4" xfId="0" applyNumberFormat="1" applyFont="1" applyFill="1" applyBorder="1" applyAlignment="1" applyProtection="1">
      <alignment horizontal="center" vertical="center"/>
      <protection locked="0"/>
    </xf>
    <xf numFmtId="165" fontId="10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</xf>
    <xf numFmtId="165" fontId="9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5" xfId="0" applyNumberFormat="1" applyFont="1" applyFill="1" applyBorder="1" applyAlignment="1" applyProtection="1">
      <alignment horizontal="center" vertical="center"/>
      <protection locked="0"/>
    </xf>
    <xf numFmtId="165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29" fillId="0" borderId="0" xfId="0" applyFont="1"/>
    <xf numFmtId="0" fontId="29" fillId="0" borderId="16" xfId="0" applyFont="1" applyBorder="1"/>
    <xf numFmtId="0" fontId="30" fillId="0" borderId="16" xfId="0" applyFont="1" applyBorder="1"/>
    <xf numFmtId="0" fontId="30" fillId="0" borderId="0" xfId="0" applyFont="1"/>
    <xf numFmtId="0" fontId="29" fillId="0" borderId="0" xfId="0" applyFont="1" applyBorder="1"/>
    <xf numFmtId="0" fontId="30" fillId="0" borderId="9" xfId="0" applyFont="1" applyBorder="1"/>
    <xf numFmtId="2" fontId="23" fillId="0" borderId="0" xfId="0" applyNumberFormat="1" applyFont="1" applyFill="1"/>
    <xf numFmtId="166" fontId="32" fillId="3" borderId="18" xfId="3" applyNumberFormat="1" applyFont="1" applyFill="1" applyBorder="1" applyAlignment="1" applyProtection="1">
      <alignment vertical="center"/>
      <protection hidden="1"/>
    </xf>
    <xf numFmtId="166" fontId="32" fillId="3" borderId="19" xfId="3" applyNumberFormat="1" applyFont="1" applyFill="1" applyBorder="1" applyAlignment="1" applyProtection="1">
      <alignment vertical="center"/>
      <protection hidden="1"/>
    </xf>
    <xf numFmtId="166" fontId="23" fillId="0" borderId="0" xfId="0" applyNumberFormat="1" applyFont="1"/>
    <xf numFmtId="0" fontId="14" fillId="0" borderId="0" xfId="0" applyFont="1" applyAlignment="1">
      <alignment horizont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4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5" fillId="0" borderId="11" xfId="0" applyFont="1" applyBorder="1" applyAlignment="1">
      <alignment horizontal="left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wrapText="1"/>
    </xf>
    <xf numFmtId="0" fontId="30" fillId="0" borderId="17" xfId="0" applyFont="1" applyBorder="1"/>
    <xf numFmtId="0" fontId="30" fillId="0" borderId="0" xfId="0" applyFont="1" applyBorder="1"/>
    <xf numFmtId="0" fontId="29" fillId="0" borderId="0" xfId="0" applyFont="1" applyAlignment="1">
      <alignment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/>
    <xf numFmtId="0" fontId="17" fillId="0" borderId="0" xfId="0" applyFont="1" applyAlignment="1"/>
    <xf numFmtId="0" fontId="29" fillId="0" borderId="0" xfId="0" applyFont="1" applyBorder="1" applyAlignment="1">
      <alignment wrapText="1"/>
    </xf>
    <xf numFmtId="167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0" fillId="0" borderId="5" xfId="0" applyNumberFormat="1" applyFont="1" applyFill="1" applyBorder="1" applyAlignment="1" applyProtection="1">
      <alignment horizontal="center" vertical="top" wrapText="1"/>
      <protection locked="0"/>
    </xf>
    <xf numFmtId="167" fontId="10" fillId="0" borderId="8" xfId="0" applyNumberFormat="1" applyFont="1" applyFill="1" applyBorder="1" applyAlignment="1" applyProtection="1">
      <alignment horizontal="center" vertical="top" wrapText="1"/>
      <protection locked="0"/>
    </xf>
    <xf numFmtId="167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0" fillId="0" borderId="4" xfId="0" applyNumberFormat="1" applyFont="1" applyFill="1" applyBorder="1" applyAlignment="1" applyProtection="1">
      <alignment horizontal="center" vertical="top" wrapText="1"/>
      <protection locked="0"/>
    </xf>
    <xf numFmtId="167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Fill="1" applyBorder="1" applyAlignment="1" applyProtection="1">
      <alignment horizontal="center" vertical="center"/>
      <protection locked="0"/>
    </xf>
    <xf numFmtId="167" fontId="20" fillId="0" borderId="1" xfId="2" applyNumberFormat="1" applyFont="1" applyFill="1" applyBorder="1" applyAlignment="1" applyProtection="1">
      <alignment horizontal="center" vertical="center" wrapText="1"/>
    </xf>
    <xf numFmtId="167" fontId="10" fillId="0" borderId="1" xfId="0" applyNumberFormat="1" applyFont="1" applyFill="1" applyBorder="1" applyAlignment="1" applyProtection="1">
      <alignment horizontal="center" vertical="center"/>
    </xf>
    <xf numFmtId="167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167" fontId="10" fillId="0" borderId="6" xfId="2" applyNumberFormat="1" applyFont="1" applyFill="1" applyBorder="1" applyAlignment="1" applyProtection="1">
      <alignment horizontal="center" vertical="center" wrapText="1"/>
      <protection locked="0"/>
    </xf>
    <xf numFmtId="167" fontId="10" fillId="0" borderId="6" xfId="0" applyNumberFormat="1" applyFont="1" applyFill="1" applyBorder="1" applyAlignment="1" applyProtection="1">
      <alignment horizontal="center" vertical="center"/>
      <protection locked="0"/>
    </xf>
    <xf numFmtId="167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7" fontId="10" fillId="0" borderId="8" xfId="2" applyNumberFormat="1" applyFont="1" applyFill="1" applyBorder="1" applyAlignment="1" applyProtection="1">
      <alignment horizontal="center" vertical="center" wrapText="1"/>
      <protection locked="0"/>
    </xf>
    <xf numFmtId="167" fontId="10" fillId="0" borderId="8" xfId="0" applyNumberFormat="1" applyFont="1" applyFill="1" applyBorder="1" applyAlignment="1" applyProtection="1">
      <alignment horizontal="center" vertical="center"/>
      <protection locked="0"/>
    </xf>
    <xf numFmtId="167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Fill="1" applyBorder="1" applyAlignment="1" applyProtection="1">
      <alignment horizontal="center" vertical="center" wrapText="1"/>
    </xf>
    <xf numFmtId="167" fontId="9" fillId="0" borderId="5" xfId="2" applyNumberFormat="1" applyFont="1" applyFill="1" applyBorder="1" applyAlignment="1" applyProtection="1">
      <alignment horizontal="center" vertical="center" wrapText="1"/>
      <protection locked="0"/>
    </xf>
    <xf numFmtId="167" fontId="9" fillId="0" borderId="5" xfId="0" applyNumberFormat="1" applyFont="1" applyFill="1" applyBorder="1" applyAlignment="1" applyProtection="1">
      <alignment horizontal="center" vertical="center"/>
      <protection locked="0"/>
    </xf>
    <xf numFmtId="167" fontId="28" fillId="0" borderId="0" xfId="0" applyNumberFormat="1" applyFont="1" applyAlignment="1">
      <alignment horizontal="center"/>
    </xf>
    <xf numFmtId="167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4" xfId="0" applyNumberFormat="1" applyFont="1" applyFill="1" applyBorder="1" applyAlignment="1" applyProtection="1">
      <alignment horizontal="center" vertical="center"/>
      <protection locked="0"/>
    </xf>
    <xf numFmtId="167" fontId="9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3" xfId="2" applyNumberFormat="1" applyFont="1" applyFill="1" applyBorder="1" applyAlignment="1" applyProtection="1">
      <alignment horizontal="center" vertical="center" wrapText="1"/>
      <protection locked="0"/>
    </xf>
    <xf numFmtId="167" fontId="20" fillId="0" borderId="6" xfId="2" applyNumberFormat="1" applyFont="1" applyFill="1" applyBorder="1" applyAlignment="1" applyProtection="1">
      <alignment horizontal="center" vertical="center" wrapText="1"/>
      <protection locked="0"/>
    </xf>
    <xf numFmtId="167" fontId="20" fillId="0" borderId="7" xfId="2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20" fillId="0" borderId="1" xfId="0" applyNumberFormat="1" applyFont="1" applyFill="1" applyBorder="1" applyAlignment="1">
      <alignment horizontal="center" wrapText="1"/>
    </xf>
    <xf numFmtId="167" fontId="9" fillId="0" borderId="1" xfId="0" applyNumberFormat="1" applyFont="1" applyFill="1" applyBorder="1" applyAlignment="1">
      <alignment horizontal="center"/>
    </xf>
    <xf numFmtId="167" fontId="34" fillId="0" borderId="6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4" xfId="2" applyNumberFormat="1" applyFont="1" applyFill="1" applyBorder="1" applyAlignment="1" applyProtection="1">
      <alignment horizontal="center" vertical="center" wrapText="1"/>
      <protection locked="0"/>
    </xf>
    <xf numFmtId="167" fontId="9" fillId="0" borderId="8" xfId="0" applyNumberFormat="1" applyFont="1" applyFill="1" applyBorder="1" applyAlignment="1" applyProtection="1">
      <alignment horizontal="center" vertical="center"/>
      <protection locked="0"/>
    </xf>
    <xf numFmtId="167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4" xfId="0" applyNumberFormat="1" applyFont="1" applyFill="1" applyBorder="1" applyAlignment="1" applyProtection="1">
      <alignment horizontal="center" vertical="center"/>
      <protection locked="0"/>
    </xf>
    <xf numFmtId="167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35" fillId="0" borderId="5" xfId="0" applyNumberFormat="1" applyFont="1" applyFill="1" applyBorder="1" applyAlignment="1" applyProtection="1">
      <alignment horizontal="left" vertical="top" wrapText="1"/>
      <protection locked="0"/>
    </xf>
    <xf numFmtId="167" fontId="35" fillId="0" borderId="8" xfId="0" applyNumberFormat="1" applyFont="1" applyFill="1" applyBorder="1" applyAlignment="1" applyProtection="1">
      <alignment horizontal="left" vertical="top" wrapText="1"/>
      <protection locked="0"/>
    </xf>
    <xf numFmtId="167" fontId="35" fillId="0" borderId="11" xfId="0" applyNumberFormat="1" applyFont="1" applyFill="1" applyBorder="1" applyAlignment="1" applyProtection="1">
      <alignment horizontal="left" vertical="top" wrapText="1"/>
      <protection locked="0"/>
    </xf>
    <xf numFmtId="167" fontId="35" fillId="0" borderId="4" xfId="0" applyNumberFormat="1" applyFont="1" applyFill="1" applyBorder="1" applyAlignment="1" applyProtection="1">
      <alignment horizontal="left" vertical="top" wrapText="1"/>
      <protection locked="0"/>
    </xf>
    <xf numFmtId="167" fontId="33" fillId="0" borderId="1" xfId="2" applyNumberFormat="1" applyFont="1" applyFill="1" applyBorder="1" applyAlignment="1" applyProtection="1">
      <alignment horizontal="center" vertical="center" wrapText="1"/>
    </xf>
    <xf numFmtId="167" fontId="36" fillId="0" borderId="6" xfId="0" applyNumberFormat="1" applyFont="1" applyFill="1" applyBorder="1" applyAlignment="1" applyProtection="1">
      <alignment horizontal="center" vertical="center" wrapText="1"/>
      <protection locked="0"/>
    </xf>
    <xf numFmtId="167" fontId="33" fillId="0" borderId="8" xfId="0" applyNumberFormat="1" applyFont="1" applyFill="1" applyBorder="1" applyAlignment="1" applyProtection="1">
      <alignment horizontal="center" vertical="center" wrapText="1"/>
      <protection locked="0"/>
    </xf>
    <xf numFmtId="167" fontId="33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2" applyNumberFormat="1" applyFont="1" applyFill="1" applyBorder="1" applyAlignment="1" applyProtection="1">
      <alignment horizontal="center" vertical="center" wrapText="1"/>
    </xf>
    <xf numFmtId="2" fontId="20" fillId="0" borderId="1" xfId="2" applyNumberFormat="1" applyFont="1" applyFill="1" applyBorder="1" applyAlignment="1" applyProtection="1">
      <alignment horizontal="center" vertical="center" wrapText="1"/>
    </xf>
    <xf numFmtId="2" fontId="10" fillId="0" borderId="5" xfId="0" applyNumberFormat="1" applyFont="1" applyFill="1" applyBorder="1" applyAlignment="1" applyProtection="1">
      <alignment horizontal="center" vertical="center"/>
      <protection locked="0"/>
    </xf>
    <xf numFmtId="2" fontId="9" fillId="0" borderId="1" xfId="2" applyNumberFormat="1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2" fontId="10" fillId="0" borderId="8" xfId="0" applyNumberFormat="1" applyFont="1" applyFill="1" applyBorder="1" applyAlignment="1" applyProtection="1">
      <alignment horizontal="center" vertical="center"/>
      <protection locked="0"/>
    </xf>
    <xf numFmtId="2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 applyProtection="1">
      <alignment horizontal="center" vertical="center"/>
      <protection locked="0"/>
    </xf>
    <xf numFmtId="2" fontId="10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3" xfId="1"/>
    <cellStyle name="Обычный_tmp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opLeftCell="I1" zoomScale="85" zoomScaleNormal="85" workbookViewId="0">
      <selection activeCell="S39" sqref="S39"/>
    </sheetView>
  </sheetViews>
  <sheetFormatPr defaultColWidth="8.85546875" defaultRowHeight="12.75"/>
  <cols>
    <col min="1" max="1" width="10.140625" style="43" bestFit="1" customWidth="1"/>
    <col min="2" max="2" width="7.5703125" style="43" customWidth="1"/>
    <col min="3" max="3" width="9.42578125" style="43" bestFit="1" customWidth="1"/>
    <col min="4" max="4" width="8.85546875" style="43"/>
    <col min="5" max="5" width="5.85546875" style="43" customWidth="1"/>
    <col min="6" max="6" width="9.42578125" style="43" bestFit="1" customWidth="1"/>
    <col min="7" max="7" width="5.5703125" style="43" customWidth="1"/>
    <col min="8" max="8" width="9.42578125" style="43" bestFit="1" customWidth="1"/>
    <col min="9" max="9" width="11.28515625" style="43" customWidth="1"/>
    <col min="10" max="10" width="10.28515625" style="43" customWidth="1"/>
    <col min="11" max="11" width="11.28515625" style="43" customWidth="1"/>
    <col min="12" max="12" width="8.28515625" style="43" customWidth="1"/>
    <col min="13" max="13" width="5.7109375" style="43" customWidth="1"/>
    <col min="14" max="14" width="10.85546875" style="43" customWidth="1"/>
    <col min="15" max="15" width="9.42578125" style="43" bestFit="1" customWidth="1"/>
    <col min="16" max="16" width="10.7109375" style="43" customWidth="1"/>
    <col min="17" max="17" width="11.7109375" style="43" customWidth="1"/>
    <col min="18" max="18" width="10.42578125" style="43" bestFit="1" customWidth="1"/>
    <col min="19" max="19" width="15.5703125" style="43" customWidth="1"/>
    <col min="20" max="21" width="8.85546875" style="43"/>
    <col min="22" max="22" width="9.42578125" style="43" bestFit="1" customWidth="1"/>
    <col min="23" max="16384" width="8.85546875" style="43"/>
  </cols>
  <sheetData>
    <row r="1" spans="1:256" s="41" customFormat="1">
      <c r="H1" s="41" t="s">
        <v>34</v>
      </c>
      <c r="I1" s="41" t="s">
        <v>35</v>
      </c>
      <c r="J1" s="41" t="s">
        <v>36</v>
      </c>
      <c r="K1" s="41" t="s">
        <v>42</v>
      </c>
      <c r="N1" s="41" t="s">
        <v>43</v>
      </c>
      <c r="O1" s="41" t="s">
        <v>34</v>
      </c>
      <c r="P1" s="41" t="s">
        <v>35</v>
      </c>
      <c r="Q1" s="41" t="s">
        <v>36</v>
      </c>
      <c r="R1" s="41" t="s">
        <v>42</v>
      </c>
    </row>
    <row r="2" spans="1:256" s="42" customFormat="1">
      <c r="A2" s="57"/>
      <c r="B2" s="57"/>
      <c r="C2" s="57"/>
      <c r="D2" s="57"/>
      <c r="E2" s="57"/>
      <c r="F2" s="57"/>
      <c r="G2" s="57"/>
      <c r="H2" s="57"/>
      <c r="I2" s="57"/>
      <c r="J2" s="57">
        <v>25000</v>
      </c>
      <c r="K2" s="57"/>
      <c r="L2" s="57"/>
      <c r="M2" s="57"/>
      <c r="N2" s="57"/>
      <c r="O2" s="42">
        <v>6000</v>
      </c>
      <c r="P2" s="42">
        <v>90000</v>
      </c>
      <c r="R2" s="42">
        <v>3000</v>
      </c>
      <c r="IV2" s="42">
        <f t="shared" ref="IV2:IV13" si="0">SUM(A2:IU2)</f>
        <v>124000</v>
      </c>
    </row>
    <row r="3" spans="1:256" s="42" customFormat="1">
      <c r="A3" s="57"/>
      <c r="B3" s="57"/>
      <c r="C3" s="57"/>
      <c r="D3" s="57"/>
      <c r="E3" s="57"/>
      <c r="F3" s="57"/>
      <c r="G3" s="57"/>
      <c r="H3" s="57">
        <v>5748</v>
      </c>
      <c r="I3" s="57"/>
      <c r="J3" s="57">
        <v>25000</v>
      </c>
      <c r="K3" s="57"/>
      <c r="L3" s="57"/>
      <c r="M3" s="57"/>
      <c r="N3" s="57"/>
      <c r="O3" s="42">
        <v>6000</v>
      </c>
      <c r="P3" s="42">
        <v>48497.94</v>
      </c>
      <c r="R3" s="42">
        <v>14990</v>
      </c>
      <c r="V3" s="42">
        <v>10919</v>
      </c>
      <c r="W3" s="42">
        <f>V3/2</f>
        <v>5459.5</v>
      </c>
      <c r="IV3" s="42">
        <f t="shared" si="0"/>
        <v>116614.44</v>
      </c>
    </row>
    <row r="4" spans="1:256" s="42" customFormat="1">
      <c r="A4" s="57"/>
      <c r="B4" s="57"/>
      <c r="C4" s="57"/>
      <c r="D4" s="57"/>
      <c r="E4" s="57"/>
      <c r="F4" s="57"/>
      <c r="G4" s="57"/>
      <c r="H4" s="57">
        <v>6000</v>
      </c>
      <c r="I4" s="58"/>
      <c r="J4" s="59"/>
      <c r="K4" s="57"/>
      <c r="L4" s="57"/>
      <c r="M4" s="57"/>
      <c r="N4" s="57"/>
      <c r="O4" s="42">
        <v>6000</v>
      </c>
      <c r="P4" s="42">
        <v>27237.599999999999</v>
      </c>
      <c r="R4" s="42">
        <v>3378</v>
      </c>
      <c r="V4" s="42">
        <v>2531.2199999999998</v>
      </c>
      <c r="W4" s="42">
        <f t="shared" ref="W4:W5" si="1">V4/2</f>
        <v>1265.6099999999999</v>
      </c>
      <c r="IV4" s="42">
        <f t="shared" si="0"/>
        <v>46412.43</v>
      </c>
    </row>
    <row r="5" spans="1:256" s="42" customFormat="1">
      <c r="A5" s="57"/>
      <c r="B5" s="57"/>
      <c r="C5" s="57"/>
      <c r="D5" s="57"/>
      <c r="E5" s="57"/>
      <c r="F5" s="57"/>
      <c r="G5" s="57"/>
      <c r="H5" s="57">
        <v>6000</v>
      </c>
      <c r="I5" s="57"/>
      <c r="J5" s="57"/>
      <c r="K5" s="57"/>
      <c r="L5" s="57"/>
      <c r="M5" s="57"/>
      <c r="N5" s="57"/>
      <c r="O5" s="42">
        <v>6000</v>
      </c>
      <c r="P5" s="42">
        <v>38000</v>
      </c>
      <c r="R5" s="42">
        <v>32734.25</v>
      </c>
      <c r="V5" s="42">
        <v>6452</v>
      </c>
      <c r="W5" s="42">
        <f t="shared" si="1"/>
        <v>3226</v>
      </c>
      <c r="IV5" s="42">
        <f t="shared" si="0"/>
        <v>92412.25</v>
      </c>
    </row>
    <row r="6" spans="1:256" s="42" customFormat="1">
      <c r="A6" s="57"/>
      <c r="B6" s="57"/>
      <c r="C6" s="57"/>
      <c r="D6" s="57"/>
      <c r="E6" s="57"/>
      <c r="F6" s="57"/>
      <c r="G6" s="57"/>
      <c r="H6" s="57"/>
      <c r="I6" s="57"/>
      <c r="J6" s="57"/>
      <c r="K6" s="44"/>
      <c r="L6" s="57"/>
      <c r="M6" s="57"/>
      <c r="N6" s="57"/>
      <c r="P6" s="42">
        <v>747.1</v>
      </c>
      <c r="R6" s="42">
        <v>21589.919999999998</v>
      </c>
      <c r="S6" s="42">
        <f>R6+W6</f>
        <v>31541.03</v>
      </c>
      <c r="W6" s="42">
        <f>SUM(W3:W5)</f>
        <v>9951.11</v>
      </c>
      <c r="IV6" s="42">
        <f>SUM(A6:IU6)</f>
        <v>63829.159999999996</v>
      </c>
    </row>
    <row r="7" spans="1:256" s="42" customFormat="1">
      <c r="A7" s="57"/>
      <c r="B7" s="57"/>
      <c r="C7" s="57"/>
      <c r="D7" s="57"/>
      <c r="E7" s="57"/>
      <c r="F7" s="57"/>
      <c r="G7" s="57"/>
      <c r="H7" s="57"/>
      <c r="I7" s="58"/>
      <c r="J7" s="59"/>
      <c r="K7" s="57"/>
      <c r="L7" s="57"/>
      <c r="M7" s="57"/>
      <c r="N7" s="57"/>
      <c r="P7" s="57"/>
      <c r="Q7" s="57"/>
      <c r="R7" s="57">
        <v>21589.919999999998</v>
      </c>
      <c r="S7" s="42">
        <f>R7+W6</f>
        <v>31541.03</v>
      </c>
      <c r="T7" s="57"/>
      <c r="IV7" s="42">
        <f t="shared" si="0"/>
        <v>53130.95</v>
      </c>
    </row>
    <row r="8" spans="1:256" s="42" customForma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P8" s="57"/>
      <c r="Q8" s="57"/>
      <c r="R8" s="57"/>
      <c r="S8" s="57"/>
      <c r="T8" s="57"/>
      <c r="IV8" s="42">
        <f t="shared" si="0"/>
        <v>0</v>
      </c>
    </row>
    <row r="9" spans="1:256" s="42" customForma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P9" s="57"/>
      <c r="Q9" s="57"/>
      <c r="R9" s="57"/>
      <c r="S9" s="57"/>
      <c r="T9" s="57"/>
      <c r="IV9" s="42">
        <f t="shared" si="0"/>
        <v>0</v>
      </c>
    </row>
    <row r="10" spans="1:256" s="42" customFormat="1">
      <c r="A10" s="57"/>
      <c r="B10" s="57"/>
      <c r="C10" s="57"/>
      <c r="D10" s="57"/>
      <c r="E10" s="57"/>
      <c r="F10" s="57"/>
      <c r="G10" s="57"/>
      <c r="H10" s="57"/>
      <c r="I10" s="58"/>
      <c r="J10" s="57"/>
      <c r="K10" s="57"/>
      <c r="L10" s="57"/>
      <c r="M10" s="57"/>
      <c r="N10" s="57"/>
      <c r="P10" s="57"/>
      <c r="Q10" s="57"/>
      <c r="R10" s="57"/>
      <c r="S10" s="57"/>
      <c r="T10" s="57"/>
      <c r="IV10" s="42">
        <f t="shared" si="0"/>
        <v>0</v>
      </c>
    </row>
    <row r="11" spans="1:256" s="42" customFormat="1">
      <c r="A11" s="57"/>
      <c r="B11" s="57"/>
      <c r="C11" s="57"/>
      <c r="D11" s="57"/>
      <c r="E11" s="57"/>
      <c r="F11" s="57"/>
      <c r="G11" s="57"/>
      <c r="H11" s="57"/>
      <c r="I11" s="58"/>
      <c r="J11" s="57"/>
      <c r="K11" s="57"/>
      <c r="L11" s="57"/>
      <c r="M11" s="57"/>
      <c r="N11" s="57"/>
      <c r="O11" s="42">
        <f>SUM(O2:O10)</f>
        <v>24000</v>
      </c>
      <c r="P11" s="42">
        <f t="shared" ref="P11:Q11" si="2">SUM(P2:P10)</f>
        <v>204482.64</v>
      </c>
      <c r="Q11" s="42">
        <f t="shared" si="2"/>
        <v>0</v>
      </c>
      <c r="R11" s="42">
        <f>SUM(R2:R5)+S6+S7</f>
        <v>117184.31</v>
      </c>
      <c r="S11" s="57"/>
      <c r="T11" s="57"/>
      <c r="IV11" s="42">
        <f t="shared" si="0"/>
        <v>345666.95</v>
      </c>
    </row>
    <row r="12" spans="1:256" s="42" customForma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P12" s="57"/>
      <c r="Q12" s="57"/>
      <c r="R12" s="57"/>
      <c r="S12" s="57"/>
      <c r="T12" s="57"/>
      <c r="IV12" s="42">
        <f t="shared" si="0"/>
        <v>0</v>
      </c>
    </row>
    <row r="13" spans="1:256" s="42" customForma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P13" s="57"/>
      <c r="Q13" s="57"/>
      <c r="R13" s="57">
        <f>SUM(O11:V11)</f>
        <v>345666.95</v>
      </c>
      <c r="S13" s="57"/>
      <c r="T13" s="57"/>
      <c r="IV13" s="42">
        <f t="shared" si="0"/>
        <v>345666.95</v>
      </c>
    </row>
    <row r="14" spans="1:256" s="42" customFormat="1" ht="15.75">
      <c r="A14" s="57"/>
      <c r="B14" s="57"/>
      <c r="C14" s="57"/>
      <c r="D14" s="57"/>
      <c r="E14" s="57"/>
      <c r="F14" s="57"/>
      <c r="G14" s="57"/>
      <c r="H14" s="57"/>
      <c r="I14" s="57"/>
      <c r="J14" s="52"/>
      <c r="K14" s="57"/>
      <c r="L14" s="57"/>
      <c r="M14" s="57"/>
      <c r="N14" s="57"/>
      <c r="P14" s="57"/>
      <c r="Q14" s="57"/>
      <c r="R14" s="57"/>
      <c r="S14" s="57"/>
      <c r="T14" s="57"/>
    </row>
    <row r="15" spans="1:256" s="42" customForma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P15" s="57"/>
      <c r="Q15" s="57"/>
      <c r="R15" s="57"/>
      <c r="S15" s="57"/>
      <c r="T15" s="57"/>
    </row>
    <row r="16" spans="1:256" s="42" customForma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P16" s="57"/>
      <c r="Q16" s="57"/>
      <c r="R16" s="57"/>
      <c r="S16" s="57"/>
      <c r="T16" s="57"/>
    </row>
    <row r="17" spans="1:256" s="42" customFormat="1">
      <c r="A17" s="57"/>
      <c r="B17" s="57"/>
      <c r="C17" s="57"/>
      <c r="D17" s="57"/>
      <c r="E17" s="57"/>
      <c r="F17" s="57"/>
      <c r="G17" s="57"/>
      <c r="H17" s="57">
        <f>SUM(H3:H16)</f>
        <v>17748</v>
      </c>
      <c r="I17" s="57">
        <f t="shared" ref="I17:K17" si="3">SUM(I3:I16)</f>
        <v>0</v>
      </c>
      <c r="J17" s="57">
        <f>SUM(J2:J16)</f>
        <v>50000</v>
      </c>
      <c r="K17" s="57">
        <f t="shared" si="3"/>
        <v>0</v>
      </c>
      <c r="L17" s="57"/>
      <c r="M17" s="57"/>
      <c r="N17" s="57"/>
      <c r="P17" s="57">
        <f>SUM(H17:O17)</f>
        <v>67748</v>
      </c>
      <c r="Q17" s="57"/>
      <c r="R17" s="57"/>
      <c r="S17" s="57"/>
      <c r="T17" s="57"/>
    </row>
    <row r="18" spans="1:256" s="42" customForma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P18" s="57"/>
      <c r="Q18" s="57"/>
      <c r="R18" s="57"/>
      <c r="S18" s="57"/>
      <c r="T18" s="57"/>
    </row>
    <row r="19" spans="1:256" s="42" customForma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P19" s="57"/>
      <c r="Q19" s="57"/>
      <c r="R19" s="57"/>
      <c r="S19" s="57"/>
      <c r="T19" s="57"/>
    </row>
    <row r="20" spans="1:256" s="42" customFormat="1" ht="13.5" thickBo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 t="s">
        <v>49</v>
      </c>
      <c r="P20" s="57"/>
      <c r="Q20" s="57"/>
      <c r="R20" s="57"/>
      <c r="S20" s="57"/>
      <c r="T20" s="57"/>
      <c r="IV20" s="42">
        <f>SUM(A20:IU20)</f>
        <v>0</v>
      </c>
    </row>
    <row r="21" spans="1:256" s="42" customForma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88">
        <v>6700</v>
      </c>
      <c r="Q21" s="89">
        <v>25000</v>
      </c>
      <c r="R21" s="42">
        <v>4000</v>
      </c>
    </row>
    <row r="22" spans="1:256" s="42" customForma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89">
        <v>6000</v>
      </c>
      <c r="Q22" s="89">
        <v>25000</v>
      </c>
    </row>
    <row r="23" spans="1:256" s="42" customFormat="1">
      <c r="A23" s="57"/>
      <c r="B23" s="8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89">
        <v>6000</v>
      </c>
      <c r="Q23" s="89">
        <v>25000</v>
      </c>
    </row>
    <row r="24" spans="1:256" s="42" customForma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89">
        <v>6000</v>
      </c>
      <c r="Q24" s="89">
        <v>25000</v>
      </c>
    </row>
    <row r="25" spans="1:256" s="42" customForma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Q25" s="89">
        <v>109000</v>
      </c>
    </row>
    <row r="26" spans="1:256" s="42" customForma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Q26" s="89">
        <v>25000</v>
      </c>
    </row>
    <row r="27" spans="1:256" s="42" customForma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Q27" s="89">
        <v>25000</v>
      </c>
    </row>
    <row r="28" spans="1:256" s="42" customForma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Q28" s="89">
        <v>2106</v>
      </c>
    </row>
    <row r="29" spans="1:256" s="42" customForma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Q29" s="89">
        <v>5655</v>
      </c>
    </row>
    <row r="30" spans="1:256" s="42" customForma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Q30" s="89">
        <v>1044</v>
      </c>
    </row>
    <row r="31" spans="1:256">
      <c r="A31" s="60"/>
      <c r="B31" s="60"/>
      <c r="C31" s="57"/>
      <c r="D31" s="60"/>
      <c r="E31" s="60"/>
      <c r="F31" s="57"/>
      <c r="G31" s="60"/>
      <c r="H31" s="60"/>
      <c r="I31" s="60"/>
      <c r="J31" s="60"/>
      <c r="K31" s="60"/>
      <c r="L31" s="60"/>
      <c r="M31" s="60"/>
      <c r="N31" s="60"/>
      <c r="Q31" s="89">
        <v>5481</v>
      </c>
    </row>
    <row r="32" spans="1:256">
      <c r="A32" s="60"/>
      <c r="B32" s="60"/>
      <c r="C32" s="60"/>
      <c r="D32" s="60"/>
      <c r="E32" s="60"/>
      <c r="F32" s="57"/>
      <c r="G32" s="60"/>
      <c r="H32" s="60"/>
      <c r="I32" s="60"/>
      <c r="J32" s="60"/>
      <c r="K32" s="57"/>
      <c r="L32" s="60"/>
      <c r="M32" s="60"/>
      <c r="N32" s="60"/>
      <c r="Q32" s="89">
        <v>1653</v>
      </c>
    </row>
    <row r="33" spans="1:19">
      <c r="A33" s="60"/>
      <c r="B33" s="60"/>
      <c r="C33" s="57"/>
      <c r="D33" s="60"/>
      <c r="E33" s="60"/>
      <c r="F33" s="57"/>
      <c r="G33" s="60"/>
      <c r="H33" s="60"/>
      <c r="I33" s="60"/>
      <c r="J33" s="60"/>
      <c r="K33" s="57"/>
      <c r="L33" s="60"/>
      <c r="M33" s="60"/>
      <c r="N33" s="60"/>
      <c r="Q33" s="89">
        <v>261</v>
      </c>
    </row>
    <row r="34" spans="1:19">
      <c r="A34" s="60"/>
      <c r="B34" s="60"/>
      <c r="C34" s="57"/>
      <c r="D34" s="60"/>
      <c r="E34" s="60"/>
      <c r="F34" s="60"/>
      <c r="G34" s="60"/>
      <c r="H34" s="60"/>
      <c r="I34" s="60"/>
      <c r="J34" s="60"/>
      <c r="K34" s="57"/>
      <c r="L34" s="60"/>
      <c r="M34" s="60"/>
      <c r="N34" s="60"/>
      <c r="Q34" s="89">
        <v>25000</v>
      </c>
    </row>
    <row r="35" spans="1:19">
      <c r="A35" s="60"/>
      <c r="B35" s="60"/>
      <c r="C35" s="57"/>
      <c r="D35" s="60"/>
      <c r="E35" s="60"/>
      <c r="F35" s="60"/>
      <c r="G35" s="60"/>
      <c r="H35" s="60"/>
      <c r="I35" s="60"/>
      <c r="J35" s="60"/>
      <c r="K35" s="57"/>
      <c r="L35" s="60"/>
      <c r="M35" s="60"/>
      <c r="N35" s="60"/>
    </row>
    <row r="36" spans="1:19">
      <c r="A36" s="60"/>
      <c r="B36" s="60"/>
      <c r="C36" s="57"/>
      <c r="D36" s="60"/>
      <c r="E36" s="60"/>
      <c r="F36" s="60"/>
      <c r="G36" s="60"/>
      <c r="H36" s="60"/>
      <c r="I36" s="60"/>
      <c r="J36" s="60"/>
      <c r="K36" s="57"/>
      <c r="L36" s="60"/>
      <c r="M36" s="60"/>
      <c r="N36" s="60"/>
    </row>
    <row r="37" spans="1:19">
      <c r="A37" s="60"/>
      <c r="B37" s="60"/>
      <c r="C37" s="57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9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57"/>
      <c r="L38" s="60"/>
      <c r="M38" s="60"/>
      <c r="N38" s="60"/>
      <c r="O38" s="90">
        <f>SUM(O21:O37)</f>
        <v>24700</v>
      </c>
      <c r="P38" s="90">
        <f t="shared" ref="P38:R38" si="4">SUM(P21:P37)</f>
        <v>0</v>
      </c>
      <c r="Q38" s="90">
        <f t="shared" si="4"/>
        <v>300200</v>
      </c>
      <c r="R38" s="90">
        <f t="shared" si="4"/>
        <v>4000</v>
      </c>
      <c r="S38" s="90">
        <f>SUM(O38:R38)</f>
        <v>328900</v>
      </c>
    </row>
    <row r="39" spans="1:19">
      <c r="A39" s="60"/>
      <c r="B39" s="60"/>
      <c r="C39" s="57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9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57"/>
      <c r="L40" s="60"/>
      <c r="M40" s="60"/>
      <c r="N40" s="60"/>
    </row>
    <row r="41" spans="1:19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57"/>
      <c r="L41" s="60"/>
      <c r="M41" s="60"/>
      <c r="N41" s="60"/>
    </row>
    <row r="42" spans="1:19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57"/>
      <c r="L42" s="60"/>
      <c r="M42" s="60"/>
      <c r="N42" s="60"/>
    </row>
    <row r="43" spans="1:19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9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57"/>
      <c r="L44" s="60"/>
      <c r="M44" s="60"/>
      <c r="N44" s="60"/>
    </row>
    <row r="45" spans="1:19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</sheetData>
  <phoneticPr fontId="1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topLeftCell="A19" zoomScaleNormal="85" zoomScaleSheetLayoutView="100" zoomScalePageLayoutView="70" workbookViewId="0">
      <selection activeCell="A27" sqref="A27:O27"/>
    </sheetView>
  </sheetViews>
  <sheetFormatPr defaultRowHeight="15"/>
  <cols>
    <col min="1" max="1" width="5.140625" customWidth="1"/>
    <col min="2" max="2" width="22.42578125" customWidth="1"/>
    <col min="3" max="3" width="9.7109375" hidden="1" customWidth="1"/>
    <col min="4" max="4" width="8" hidden="1" customWidth="1"/>
    <col min="5" max="5" width="17.42578125" customWidth="1"/>
    <col min="6" max="6" width="11.140625" customWidth="1"/>
    <col min="7" max="7" width="10.42578125" customWidth="1"/>
    <col min="8" max="8" width="8.42578125" customWidth="1"/>
    <col min="9" max="9" width="14.42578125" bestFit="1" customWidth="1"/>
    <col min="10" max="10" width="7.42578125" customWidth="1"/>
    <col min="11" max="11" width="11.85546875" bestFit="1" customWidth="1"/>
    <col min="12" max="12" width="8.7109375" customWidth="1"/>
    <col min="13" max="13" width="9.85546875" customWidth="1"/>
    <col min="14" max="14" width="11.28515625" customWidth="1"/>
    <col min="15" max="15" width="22.5703125" customWidth="1"/>
    <col min="22" max="22" width="13.140625" bestFit="1" customWidth="1"/>
  </cols>
  <sheetData>
    <row r="1" spans="1:15" ht="15" customHeight="1">
      <c r="B1" s="1"/>
      <c r="F1" s="2" t="s">
        <v>20</v>
      </c>
      <c r="G1" s="4"/>
      <c r="H1" s="4"/>
      <c r="I1" s="4"/>
    </row>
    <row r="2" spans="1:15" ht="15" customHeight="1">
      <c r="B2" s="1"/>
      <c r="F2" s="5" t="s">
        <v>21</v>
      </c>
      <c r="G2" s="4"/>
      <c r="H2" s="4"/>
      <c r="I2" s="4"/>
    </row>
    <row r="3" spans="1:15" ht="18" customHeight="1">
      <c r="B3" s="1"/>
      <c r="C3" s="91" t="s">
        <v>50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5" ht="7.5" customHeight="1">
      <c r="B4" s="1"/>
      <c r="E4" s="2"/>
      <c r="G4" s="4"/>
      <c r="H4" s="4"/>
      <c r="I4" s="4"/>
    </row>
    <row r="5" spans="1:15" ht="14.25" customHeight="1">
      <c r="B5" s="3"/>
      <c r="C5" s="3"/>
      <c r="D5" s="3"/>
      <c r="F5" s="26" t="s">
        <v>67</v>
      </c>
      <c r="G5" s="4"/>
      <c r="H5" s="4"/>
      <c r="I5" s="4"/>
    </row>
    <row r="6" spans="1:15" ht="15" customHeight="1">
      <c r="B6" s="3"/>
      <c r="C6" s="6"/>
      <c r="D6" s="6"/>
      <c r="F6" s="7" t="s">
        <v>24</v>
      </c>
      <c r="G6" s="4"/>
      <c r="H6" s="4"/>
      <c r="I6" s="4"/>
    </row>
    <row r="7" spans="1:15" ht="15" customHeight="1">
      <c r="B7" s="3"/>
      <c r="C7" s="3"/>
      <c r="D7" s="3"/>
      <c r="E7" s="3"/>
      <c r="F7" s="3"/>
      <c r="G7" s="4"/>
      <c r="H7" s="4"/>
      <c r="I7" s="4"/>
    </row>
    <row r="8" spans="1:15" ht="15" customHeight="1">
      <c r="B8" s="8" t="s">
        <v>51</v>
      </c>
      <c r="C8" s="3"/>
      <c r="D8" s="3"/>
      <c r="E8" s="9"/>
      <c r="F8" s="9"/>
      <c r="G8" s="9"/>
      <c r="H8" s="9"/>
      <c r="I8" s="9"/>
      <c r="J8" s="10"/>
    </row>
    <row r="9" spans="1:15" ht="15" customHeight="1">
      <c r="B9" s="8" t="s">
        <v>60</v>
      </c>
      <c r="C9" s="11"/>
      <c r="D9" s="11"/>
      <c r="E9" s="12"/>
      <c r="F9" s="12"/>
      <c r="G9" s="12"/>
      <c r="H9" s="12"/>
      <c r="I9" s="12"/>
      <c r="J9" s="13"/>
    </row>
    <row r="10" spans="1:15" ht="15" customHeight="1">
      <c r="B10" s="8"/>
      <c r="C10" s="11"/>
      <c r="D10" s="11"/>
      <c r="E10" s="12"/>
      <c r="F10" s="12"/>
      <c r="G10" s="12"/>
      <c r="H10" s="12"/>
      <c r="I10" s="12"/>
      <c r="J10" s="13"/>
    </row>
    <row r="11" spans="1:15" ht="15" customHeight="1">
      <c r="B11" s="8" t="s">
        <v>68</v>
      </c>
      <c r="C11" s="11"/>
      <c r="D11" s="11"/>
      <c r="E11" s="11"/>
      <c r="F11" s="11"/>
      <c r="G11" s="3"/>
      <c r="H11" s="3"/>
      <c r="I11" s="3"/>
      <c r="J11" s="14"/>
    </row>
    <row r="12" spans="1:15" ht="15" customHeight="1">
      <c r="B12" s="8"/>
      <c r="C12" s="11"/>
      <c r="D12" s="11"/>
      <c r="E12" s="11"/>
      <c r="F12" s="11"/>
      <c r="G12" s="3"/>
      <c r="H12" s="3"/>
      <c r="I12" s="3"/>
      <c r="J12" s="14"/>
    </row>
    <row r="13" spans="1:15" ht="15" customHeight="1">
      <c r="A13" s="93" t="s">
        <v>0</v>
      </c>
      <c r="B13" s="93" t="s">
        <v>1</v>
      </c>
      <c r="C13" s="93" t="s">
        <v>2</v>
      </c>
      <c r="D13" s="93"/>
      <c r="E13" s="93" t="s">
        <v>3</v>
      </c>
      <c r="F13" s="93" t="s">
        <v>61</v>
      </c>
      <c r="G13" s="92" t="s">
        <v>62</v>
      </c>
      <c r="H13" s="92"/>
      <c r="I13" s="92" t="s">
        <v>63</v>
      </c>
      <c r="J13" s="92"/>
      <c r="K13" s="92" t="s">
        <v>64</v>
      </c>
      <c r="L13" s="92"/>
      <c r="M13" s="92" t="s">
        <v>65</v>
      </c>
      <c r="N13" s="92"/>
      <c r="O13" s="97" t="s">
        <v>4</v>
      </c>
    </row>
    <row r="14" spans="1:15" ht="39" customHeight="1">
      <c r="A14" s="93"/>
      <c r="B14" s="93"/>
      <c r="C14" s="93"/>
      <c r="D14" s="93"/>
      <c r="E14" s="93"/>
      <c r="F14" s="93"/>
      <c r="G14" s="92"/>
      <c r="H14" s="92"/>
      <c r="I14" s="92"/>
      <c r="J14" s="92"/>
      <c r="K14" s="92"/>
      <c r="L14" s="92"/>
      <c r="M14" s="92"/>
      <c r="N14" s="92"/>
      <c r="O14" s="97"/>
    </row>
    <row r="15" spans="1:15" ht="35.25" customHeight="1">
      <c r="A15" s="93"/>
      <c r="B15" s="93"/>
      <c r="C15" s="15" t="s">
        <v>5</v>
      </c>
      <c r="D15" s="15" t="s">
        <v>6</v>
      </c>
      <c r="E15" s="93"/>
      <c r="F15" s="93"/>
      <c r="G15" s="15" t="s">
        <v>7</v>
      </c>
      <c r="H15" s="15" t="s">
        <v>8</v>
      </c>
      <c r="I15" s="15" t="s">
        <v>7</v>
      </c>
      <c r="J15" s="15" t="s">
        <v>8</v>
      </c>
      <c r="K15" s="15" t="s">
        <v>7</v>
      </c>
      <c r="L15" s="15" t="s">
        <v>8</v>
      </c>
      <c r="M15" s="15" t="s">
        <v>7</v>
      </c>
      <c r="N15" s="15" t="s">
        <v>8</v>
      </c>
      <c r="O15" s="97"/>
    </row>
    <row r="16" spans="1:15" ht="25.5" customHeight="1">
      <c r="A16" s="98" t="s">
        <v>52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0"/>
    </row>
    <row r="17" spans="1:15" ht="39.75" customHeight="1">
      <c r="A17" s="98" t="s">
        <v>53</v>
      </c>
      <c r="B17" s="99"/>
      <c r="C17" s="99"/>
      <c r="D17" s="99"/>
      <c r="E17" s="99"/>
      <c r="F17" s="101"/>
      <c r="G17" s="101"/>
      <c r="H17" s="101"/>
      <c r="I17" s="101"/>
      <c r="J17" s="101"/>
      <c r="K17" s="101"/>
      <c r="L17" s="101"/>
      <c r="M17" s="101"/>
      <c r="N17" s="101"/>
      <c r="O17" s="100"/>
    </row>
    <row r="18" spans="1:15" ht="27" customHeight="1">
      <c r="A18" s="98" t="s">
        <v>54</v>
      </c>
      <c r="B18" s="99"/>
      <c r="C18" s="99"/>
      <c r="D18" s="99"/>
      <c r="E18" s="99"/>
      <c r="F18" s="101"/>
      <c r="G18" s="101"/>
      <c r="H18" s="101"/>
      <c r="I18" s="101"/>
      <c r="J18" s="101"/>
      <c r="K18" s="101"/>
      <c r="L18" s="101"/>
      <c r="M18" s="101"/>
      <c r="N18" s="101"/>
      <c r="O18" s="100"/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8" customHeight="1">
      <c r="A20" s="102" t="s">
        <v>40</v>
      </c>
      <c r="B20" s="111" t="s">
        <v>58</v>
      </c>
      <c r="C20" s="105" t="s">
        <v>23</v>
      </c>
      <c r="D20" s="105" t="s">
        <v>22</v>
      </c>
      <c r="E20" s="16" t="s">
        <v>9</v>
      </c>
      <c r="F20" s="154">
        <f>F25+F22</f>
        <v>109.2</v>
      </c>
      <c r="G20" s="154">
        <f>G26+G25+G24+G23+G22</f>
        <v>0</v>
      </c>
      <c r="H20" s="181">
        <f>SUM(H22:H26)</f>
        <v>0</v>
      </c>
      <c r="I20" s="154">
        <f>I25+I22</f>
        <v>23.36</v>
      </c>
      <c r="J20" s="155">
        <f>I20/F20*100</f>
        <v>21.391941391941391</v>
      </c>
      <c r="K20" s="154">
        <f>K25+K22</f>
        <v>33.94</v>
      </c>
      <c r="L20" s="155">
        <f>K20/F20*100</f>
        <v>31.080586080586077</v>
      </c>
      <c r="M20" s="154"/>
      <c r="N20" s="154"/>
      <c r="O20" s="157"/>
    </row>
    <row r="21" spans="1:15" ht="30" customHeight="1">
      <c r="A21" s="103"/>
      <c r="B21" s="112"/>
      <c r="C21" s="106"/>
      <c r="D21" s="106"/>
      <c r="E21" s="17" t="s">
        <v>10</v>
      </c>
      <c r="F21" s="182"/>
      <c r="G21" s="183"/>
      <c r="H21" s="183"/>
      <c r="I21" s="183"/>
      <c r="J21" s="183"/>
      <c r="K21" s="183"/>
      <c r="L21" s="183"/>
      <c r="M21" s="183"/>
      <c r="N21" s="184"/>
      <c r="O21" s="158"/>
    </row>
    <row r="22" spans="1:15" ht="40.5" customHeight="1">
      <c r="A22" s="103"/>
      <c r="B22" s="112"/>
      <c r="C22" s="106"/>
      <c r="D22" s="106"/>
      <c r="E22" s="18" t="s">
        <v>11</v>
      </c>
      <c r="F22" s="185">
        <v>0</v>
      </c>
      <c r="G22" s="154"/>
      <c r="H22" s="154"/>
      <c r="I22" s="154"/>
      <c r="J22" s="154"/>
      <c r="K22" s="154"/>
      <c r="L22" s="154"/>
      <c r="M22" s="154"/>
      <c r="N22" s="154"/>
      <c r="O22" s="158"/>
    </row>
    <row r="23" spans="1:15" ht="39.75" customHeight="1">
      <c r="A23" s="103"/>
      <c r="B23" s="112"/>
      <c r="C23" s="106"/>
      <c r="D23" s="106"/>
      <c r="E23" s="56" t="s">
        <v>12</v>
      </c>
      <c r="F23" s="154">
        <v>0</v>
      </c>
      <c r="G23" s="154"/>
      <c r="H23" s="154"/>
      <c r="I23" s="154"/>
      <c r="J23" s="154"/>
      <c r="K23" s="154"/>
      <c r="L23" s="154"/>
      <c r="M23" s="154"/>
      <c r="N23" s="154"/>
      <c r="O23" s="158"/>
    </row>
    <row r="24" spans="1:15" ht="27.75" customHeight="1">
      <c r="A24" s="103"/>
      <c r="B24" s="112"/>
      <c r="C24" s="106"/>
      <c r="D24" s="106"/>
      <c r="E24" s="19" t="s">
        <v>13</v>
      </c>
      <c r="F24" s="185">
        <v>0</v>
      </c>
      <c r="G24" s="154"/>
      <c r="H24" s="154"/>
      <c r="I24" s="154"/>
      <c r="J24" s="154"/>
      <c r="K24" s="154"/>
      <c r="L24" s="154"/>
      <c r="M24" s="154"/>
      <c r="N24" s="154"/>
      <c r="O24" s="158"/>
    </row>
    <row r="25" spans="1:15" ht="15.75">
      <c r="A25" s="103"/>
      <c r="B25" s="112"/>
      <c r="C25" s="106"/>
      <c r="D25" s="106"/>
      <c r="E25" s="55" t="s">
        <v>14</v>
      </c>
      <c r="F25" s="154">
        <v>109.2</v>
      </c>
      <c r="G25" s="155">
        <v>0</v>
      </c>
      <c r="H25" s="181">
        <f>G25/F25*100</f>
        <v>0</v>
      </c>
      <c r="I25" s="155">
        <f>23.36+G25</f>
        <v>23.36</v>
      </c>
      <c r="J25" s="155">
        <f>I25/F25*100</f>
        <v>21.391941391941391</v>
      </c>
      <c r="K25" s="154">
        <f>10.58+I25</f>
        <v>33.94</v>
      </c>
      <c r="L25" s="155">
        <f>K25/F25*100</f>
        <v>31.080586080586077</v>
      </c>
      <c r="M25" s="154"/>
      <c r="N25" s="154"/>
      <c r="O25" s="158"/>
    </row>
    <row r="26" spans="1:15" ht="25.5">
      <c r="A26" s="104"/>
      <c r="B26" s="112"/>
      <c r="C26" s="107"/>
      <c r="D26" s="107"/>
      <c r="E26" s="27" t="s">
        <v>15</v>
      </c>
      <c r="F26" s="185">
        <v>0</v>
      </c>
      <c r="G26" s="154"/>
      <c r="H26" s="154"/>
      <c r="I26" s="154"/>
      <c r="J26" s="154"/>
      <c r="K26" s="154"/>
      <c r="L26" s="154"/>
      <c r="M26" s="154"/>
      <c r="N26" s="154"/>
      <c r="O26" s="160"/>
    </row>
    <row r="27" spans="1:15" ht="36.75" customHeight="1">
      <c r="A27" s="108" t="s">
        <v>69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10"/>
    </row>
    <row r="28" spans="1:15" ht="25.5">
      <c r="A28" s="102"/>
      <c r="B28" s="118" t="s">
        <v>16</v>
      </c>
      <c r="C28" s="102"/>
      <c r="D28" s="102"/>
      <c r="E28" s="22" t="s">
        <v>31</v>
      </c>
      <c r="F28" s="154">
        <f>F20</f>
        <v>109.2</v>
      </c>
      <c r="G28" s="154">
        <f>G20</f>
        <v>0</v>
      </c>
      <c r="H28" s="159">
        <f>G28/F28*100</f>
        <v>0</v>
      </c>
      <c r="I28" s="154">
        <f>I20</f>
        <v>23.36</v>
      </c>
      <c r="J28" s="154">
        <f>J20</f>
        <v>21.391941391941391</v>
      </c>
      <c r="K28" s="154">
        <f>K20</f>
        <v>33.94</v>
      </c>
      <c r="L28" s="155">
        <f>K28/F28*100</f>
        <v>31.080586080586077</v>
      </c>
      <c r="M28" s="64"/>
      <c r="N28" s="65"/>
      <c r="O28" s="102"/>
    </row>
    <row r="29" spans="1:15">
      <c r="A29" s="113"/>
      <c r="B29" s="119"/>
      <c r="C29" s="113"/>
      <c r="D29" s="113"/>
      <c r="E29" s="46" t="s">
        <v>10</v>
      </c>
      <c r="F29" s="161"/>
      <c r="G29" s="162"/>
      <c r="H29" s="162"/>
      <c r="I29" s="162"/>
      <c r="J29" s="162"/>
      <c r="K29" s="162"/>
      <c r="L29" s="162"/>
      <c r="M29" s="75"/>
      <c r="N29" s="76"/>
      <c r="O29" s="113"/>
    </row>
    <row r="30" spans="1:15" ht="25.5">
      <c r="A30" s="113"/>
      <c r="B30" s="119"/>
      <c r="C30" s="113"/>
      <c r="D30" s="113"/>
      <c r="E30" s="21" t="s">
        <v>11</v>
      </c>
      <c r="F30" s="159"/>
      <c r="G30" s="155"/>
      <c r="H30" s="163"/>
      <c r="I30" s="156"/>
      <c r="J30" s="163"/>
      <c r="K30" s="156"/>
      <c r="L30" s="163"/>
      <c r="M30" s="62"/>
      <c r="N30" s="66"/>
      <c r="O30" s="113"/>
    </row>
    <row r="31" spans="1:15" ht="38.25">
      <c r="A31" s="113"/>
      <c r="B31" s="119"/>
      <c r="C31" s="113"/>
      <c r="D31" s="113"/>
      <c r="E31" s="21" t="s">
        <v>12</v>
      </c>
      <c r="F31" s="154">
        <f>F23</f>
        <v>0</v>
      </c>
      <c r="G31" s="154">
        <f>G23</f>
        <v>0</v>
      </c>
      <c r="H31" s="159">
        <v>0</v>
      </c>
      <c r="I31" s="154">
        <f>I23</f>
        <v>0</v>
      </c>
      <c r="J31" s="159">
        <v>0</v>
      </c>
      <c r="K31" s="155"/>
      <c r="L31" s="159"/>
      <c r="M31" s="53"/>
      <c r="N31" s="50"/>
      <c r="O31" s="113"/>
    </row>
    <row r="32" spans="1:15" ht="38.25">
      <c r="A32" s="113"/>
      <c r="B32" s="119"/>
      <c r="C32" s="113"/>
      <c r="D32" s="113"/>
      <c r="E32" s="21" t="s">
        <v>13</v>
      </c>
      <c r="F32" s="159"/>
      <c r="G32" s="159"/>
      <c r="H32" s="156"/>
      <c r="I32" s="159"/>
      <c r="J32" s="156"/>
      <c r="K32" s="156"/>
      <c r="L32" s="156"/>
      <c r="M32" s="62"/>
      <c r="N32" s="62"/>
      <c r="O32" s="113"/>
    </row>
    <row r="33" spans="1:15" ht="18.600000000000001" customHeight="1">
      <c r="A33" s="113"/>
      <c r="B33" s="119"/>
      <c r="C33" s="113"/>
      <c r="D33" s="113"/>
      <c r="E33" s="21" t="s">
        <v>14</v>
      </c>
      <c r="F33" s="154">
        <f>F25</f>
        <v>109.2</v>
      </c>
      <c r="G33" s="154">
        <f>G25</f>
        <v>0</v>
      </c>
      <c r="H33" s="159">
        <f>G33/F33*100</f>
        <v>0</v>
      </c>
      <c r="I33" s="154">
        <f>I25</f>
        <v>23.36</v>
      </c>
      <c r="J33" s="154">
        <f>J25</f>
        <v>21.391941391941391</v>
      </c>
      <c r="K33" s="154">
        <f>K25</f>
        <v>33.94</v>
      </c>
      <c r="L33" s="155">
        <f>K33/F33*100</f>
        <v>31.080586080586077</v>
      </c>
      <c r="M33" s="64"/>
      <c r="N33" s="50"/>
      <c r="O33" s="113"/>
    </row>
    <row r="34" spans="1:15" ht="26.25" customHeight="1">
      <c r="A34" s="114"/>
      <c r="B34" s="120"/>
      <c r="C34" s="114"/>
      <c r="D34" s="114"/>
      <c r="E34" s="21" t="s">
        <v>15</v>
      </c>
      <c r="F34" s="36"/>
      <c r="G34" s="36"/>
      <c r="H34" s="45"/>
      <c r="I34" s="45"/>
      <c r="J34" s="45"/>
      <c r="K34" s="45"/>
      <c r="L34" s="45"/>
      <c r="M34" s="45"/>
      <c r="N34" s="45"/>
      <c r="O34" s="114"/>
    </row>
    <row r="35" spans="1:15" ht="18" customHeight="1">
      <c r="A35" s="35"/>
      <c r="B35" s="128" t="s">
        <v>55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30"/>
    </row>
    <row r="36" spans="1:15" ht="18.75" customHeight="1">
      <c r="A36" s="35"/>
      <c r="B36" s="121" t="s">
        <v>56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  <row r="37" spans="1:15" ht="18.75">
      <c r="A37" s="35"/>
      <c r="B37" s="124" t="s">
        <v>57</v>
      </c>
      <c r="C37" s="125"/>
      <c r="D37" s="12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7"/>
    </row>
    <row r="38" spans="1:15" ht="36" customHeight="1">
      <c r="A38" s="102" t="s">
        <v>41</v>
      </c>
      <c r="B38" s="105" t="s">
        <v>59</v>
      </c>
      <c r="C38" s="105" t="s">
        <v>23</v>
      </c>
      <c r="D38" s="105"/>
      <c r="E38" s="22" t="s">
        <v>9</v>
      </c>
      <c r="F38" s="164">
        <f>F43+F41</f>
        <v>4</v>
      </c>
      <c r="G38" s="164">
        <f>G40+G41+G42+G43+G44</f>
        <v>0</v>
      </c>
      <c r="H38" s="159">
        <f>G38/F38*100</f>
        <v>0</v>
      </c>
      <c r="I38" s="164">
        <f>I43+I41</f>
        <v>0</v>
      </c>
      <c r="J38" s="165">
        <v>0</v>
      </c>
      <c r="K38" s="164">
        <f>K43+K41</f>
        <v>0</v>
      </c>
      <c r="L38" s="165">
        <v>0</v>
      </c>
      <c r="M38" s="64"/>
      <c r="N38" s="62"/>
      <c r="O38" s="115"/>
    </row>
    <row r="39" spans="1:15">
      <c r="A39" s="113"/>
      <c r="B39" s="106"/>
      <c r="C39" s="106"/>
      <c r="D39" s="106"/>
      <c r="E39" s="23" t="s">
        <v>10</v>
      </c>
      <c r="F39" s="166"/>
      <c r="G39" s="167"/>
      <c r="H39" s="168"/>
      <c r="I39" s="169"/>
      <c r="J39" s="168"/>
      <c r="K39" s="169"/>
      <c r="L39" s="77"/>
      <c r="M39" s="78"/>
      <c r="N39" s="79"/>
      <c r="O39" s="116"/>
    </row>
    <row r="40" spans="1:15" ht="25.5">
      <c r="A40" s="113"/>
      <c r="B40" s="106"/>
      <c r="C40" s="106"/>
      <c r="D40" s="106"/>
      <c r="E40" s="24" t="s">
        <v>11</v>
      </c>
      <c r="F40" s="170"/>
      <c r="G40" s="171"/>
      <c r="H40" s="172"/>
      <c r="I40" s="173"/>
      <c r="J40" s="172"/>
      <c r="K40" s="173"/>
      <c r="L40" s="68"/>
      <c r="M40" s="69"/>
      <c r="N40" s="68"/>
      <c r="O40" s="116"/>
    </row>
    <row r="41" spans="1:15" ht="38.25">
      <c r="A41" s="113"/>
      <c r="B41" s="106"/>
      <c r="C41" s="106"/>
      <c r="D41" s="106"/>
      <c r="E41" s="20" t="s">
        <v>12</v>
      </c>
      <c r="F41" s="154">
        <v>0</v>
      </c>
      <c r="G41" s="174">
        <v>0</v>
      </c>
      <c r="H41" s="165">
        <v>0</v>
      </c>
      <c r="I41" s="174">
        <v>0</v>
      </c>
      <c r="J41" s="165">
        <v>0</v>
      </c>
      <c r="K41" s="174">
        <v>0</v>
      </c>
      <c r="L41" s="165">
        <v>0</v>
      </c>
      <c r="M41" s="70"/>
      <c r="N41" s="71"/>
      <c r="O41" s="116"/>
    </row>
    <row r="42" spans="1:15" ht="38.25">
      <c r="A42" s="113"/>
      <c r="B42" s="106"/>
      <c r="C42" s="106"/>
      <c r="D42" s="106"/>
      <c r="E42" s="21" t="s">
        <v>13</v>
      </c>
      <c r="F42" s="159">
        <v>0</v>
      </c>
      <c r="G42" s="175"/>
      <c r="H42" s="176"/>
      <c r="I42" s="175"/>
      <c r="J42" s="176"/>
      <c r="K42" s="175"/>
      <c r="L42" s="176"/>
      <c r="M42" s="72"/>
      <c r="N42" s="73"/>
      <c r="O42" s="116"/>
    </row>
    <row r="43" spans="1:15" ht="15.75">
      <c r="A43" s="113"/>
      <c r="B43" s="106"/>
      <c r="C43" s="106"/>
      <c r="D43" s="106"/>
      <c r="E43" s="24" t="s">
        <v>14</v>
      </c>
      <c r="F43" s="177">
        <v>4</v>
      </c>
      <c r="G43" s="154">
        <v>0</v>
      </c>
      <c r="H43" s="159">
        <f>G43/F43*100</f>
        <v>0</v>
      </c>
      <c r="I43" s="154">
        <v>0</v>
      </c>
      <c r="J43" s="165">
        <v>0</v>
      </c>
      <c r="K43" s="154">
        <v>0</v>
      </c>
      <c r="L43" s="165">
        <v>0</v>
      </c>
      <c r="M43" s="63"/>
      <c r="N43" s="62"/>
      <c r="O43" s="116"/>
    </row>
    <row r="44" spans="1:15" ht="25.5">
      <c r="A44" s="114"/>
      <c r="B44" s="107"/>
      <c r="C44" s="107"/>
      <c r="D44" s="107"/>
      <c r="E44" s="21" t="s">
        <v>15</v>
      </c>
      <c r="F44" s="156"/>
      <c r="G44" s="178"/>
      <c r="H44" s="179"/>
      <c r="I44" s="178"/>
      <c r="J44" s="179"/>
      <c r="K44" s="178"/>
      <c r="L44" s="67"/>
      <c r="M44" s="74"/>
      <c r="N44" s="67"/>
      <c r="O44" s="117"/>
    </row>
    <row r="45" spans="1:15" ht="29.25" customHeight="1">
      <c r="A45" s="108" t="s">
        <v>66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0"/>
    </row>
    <row r="46" spans="1:15" ht="25.5">
      <c r="A46" s="135" t="s">
        <v>17</v>
      </c>
      <c r="B46" s="136"/>
      <c r="C46" s="136"/>
      <c r="D46" s="137"/>
      <c r="E46" s="25" t="s">
        <v>18</v>
      </c>
      <c r="F46" s="164">
        <f>F51+F49</f>
        <v>113.2</v>
      </c>
      <c r="G46" s="164">
        <f>G51+G49</f>
        <v>0</v>
      </c>
      <c r="H46" s="176">
        <f>G46/F46*100</f>
        <v>0</v>
      </c>
      <c r="I46" s="164">
        <f>I38+I28</f>
        <v>23.36</v>
      </c>
      <c r="J46" s="163">
        <f>I46/F46*100</f>
        <v>20.636042402826853</v>
      </c>
      <c r="K46" s="164">
        <f>K38+K28</f>
        <v>33.94</v>
      </c>
      <c r="L46" s="163">
        <f>K46/F46*100</f>
        <v>29.982332155477032</v>
      </c>
      <c r="M46" s="164"/>
      <c r="N46" s="176"/>
      <c r="O46" s="131"/>
    </row>
    <row r="47" spans="1:15">
      <c r="A47" s="138"/>
      <c r="B47" s="139"/>
      <c r="C47" s="139"/>
      <c r="D47" s="140"/>
      <c r="E47" s="23" t="s">
        <v>10</v>
      </c>
      <c r="F47" s="188"/>
      <c r="G47" s="188"/>
      <c r="H47" s="189"/>
      <c r="I47" s="188"/>
      <c r="J47" s="188"/>
      <c r="K47" s="188"/>
      <c r="L47" s="188"/>
      <c r="M47" s="188"/>
      <c r="N47" s="189"/>
      <c r="O47" s="132"/>
    </row>
    <row r="48" spans="1:15" ht="25.5">
      <c r="A48" s="138"/>
      <c r="B48" s="139"/>
      <c r="C48" s="139"/>
      <c r="D48" s="140"/>
      <c r="E48" s="24" t="s">
        <v>11</v>
      </c>
      <c r="F48" s="156"/>
      <c r="G48" s="190"/>
      <c r="H48" s="191"/>
      <c r="I48" s="192"/>
      <c r="J48" s="191"/>
      <c r="K48" s="192"/>
      <c r="L48" s="191"/>
      <c r="M48" s="192"/>
      <c r="N48" s="191"/>
      <c r="O48" s="132"/>
    </row>
    <row r="49" spans="1:15" ht="38.25">
      <c r="A49" s="138"/>
      <c r="B49" s="139"/>
      <c r="C49" s="139"/>
      <c r="D49" s="140"/>
      <c r="E49" s="21" t="s">
        <v>12</v>
      </c>
      <c r="F49" s="164">
        <f>F41+F31</f>
        <v>0</v>
      </c>
      <c r="G49" s="164">
        <f>G41+G31</f>
        <v>0</v>
      </c>
      <c r="H49" s="180">
        <v>0</v>
      </c>
      <c r="I49" s="164">
        <f>I41+I31</f>
        <v>0</v>
      </c>
      <c r="J49" s="180">
        <v>0</v>
      </c>
      <c r="K49" s="164">
        <f>K41+K31</f>
        <v>0</v>
      </c>
      <c r="L49" s="180">
        <v>0</v>
      </c>
      <c r="M49" s="186"/>
      <c r="N49" s="187"/>
      <c r="O49" s="133"/>
    </row>
    <row r="50" spans="1:15" ht="38.25">
      <c r="A50" s="138"/>
      <c r="B50" s="139"/>
      <c r="C50" s="139"/>
      <c r="D50" s="140"/>
      <c r="E50" s="21" t="s">
        <v>13</v>
      </c>
      <c r="F50" s="156"/>
      <c r="G50" s="190"/>
      <c r="H50" s="193"/>
      <c r="I50" s="194"/>
      <c r="J50" s="193"/>
      <c r="K50" s="194"/>
      <c r="L50" s="193"/>
      <c r="M50" s="194"/>
      <c r="N50" s="193"/>
      <c r="O50" s="132"/>
    </row>
    <row r="51" spans="1:15" ht="15.75">
      <c r="A51" s="138"/>
      <c r="B51" s="139"/>
      <c r="C51" s="139"/>
      <c r="D51" s="140"/>
      <c r="E51" s="24" t="s">
        <v>14</v>
      </c>
      <c r="F51" s="164">
        <f>F43+F33</f>
        <v>113.2</v>
      </c>
      <c r="G51" s="164">
        <f>G43+G33</f>
        <v>0</v>
      </c>
      <c r="H51" s="163">
        <f>G51/F51*100</f>
        <v>0</v>
      </c>
      <c r="I51" s="164">
        <f>I43+I33</f>
        <v>23.36</v>
      </c>
      <c r="J51" s="163">
        <f>I51/F51*100</f>
        <v>20.636042402826853</v>
      </c>
      <c r="K51" s="164">
        <f>K43+K33</f>
        <v>33.94</v>
      </c>
      <c r="L51" s="163">
        <f>K51/F51*100</f>
        <v>29.982332155477032</v>
      </c>
      <c r="M51" s="164"/>
      <c r="N51" s="163"/>
      <c r="O51" s="132"/>
    </row>
    <row r="52" spans="1:15" ht="25.5">
      <c r="A52" s="141"/>
      <c r="B52" s="142"/>
      <c r="C52" s="142"/>
      <c r="D52" s="143"/>
      <c r="E52" s="21" t="s">
        <v>15</v>
      </c>
      <c r="F52" s="156"/>
      <c r="G52" s="190"/>
      <c r="H52" s="193"/>
      <c r="I52" s="194"/>
      <c r="J52" s="193"/>
      <c r="K52" s="194"/>
      <c r="L52" s="193"/>
      <c r="M52" s="194"/>
      <c r="N52" s="193"/>
      <c r="O52" s="134"/>
    </row>
    <row r="53" spans="1:15" ht="25.5">
      <c r="A53" s="135" t="s">
        <v>46</v>
      </c>
      <c r="B53" s="136"/>
      <c r="C53" s="136"/>
      <c r="D53" s="137"/>
      <c r="E53" s="25" t="s">
        <v>18</v>
      </c>
      <c r="F53" s="164">
        <f>F56+F58</f>
        <v>113.2</v>
      </c>
      <c r="G53" s="164">
        <f>G56+G58</f>
        <v>0</v>
      </c>
      <c r="H53" s="176">
        <f>G53/F53*100</f>
        <v>0</v>
      </c>
      <c r="I53" s="164">
        <f>I46</f>
        <v>23.36</v>
      </c>
      <c r="J53" s="203">
        <f>J46</f>
        <v>20.636042402826853</v>
      </c>
      <c r="K53" s="199">
        <f>K46</f>
        <v>33.94</v>
      </c>
      <c r="L53" s="163">
        <f>K53/F53*100</f>
        <v>29.982332155477032</v>
      </c>
      <c r="M53" s="164"/>
      <c r="N53" s="176"/>
      <c r="O53" s="195"/>
    </row>
    <row r="54" spans="1:15">
      <c r="A54" s="138"/>
      <c r="B54" s="139"/>
      <c r="C54" s="139"/>
      <c r="D54" s="140"/>
      <c r="E54" s="23" t="s">
        <v>10</v>
      </c>
      <c r="F54" s="188"/>
      <c r="G54" s="188"/>
      <c r="H54" s="189"/>
      <c r="I54" s="188"/>
      <c r="J54" s="188"/>
      <c r="K54" s="200"/>
      <c r="L54" s="188"/>
      <c r="M54" s="188"/>
      <c r="N54" s="189"/>
      <c r="O54" s="196"/>
    </row>
    <row r="55" spans="1:15" ht="25.5">
      <c r="A55" s="138"/>
      <c r="B55" s="139"/>
      <c r="C55" s="139"/>
      <c r="D55" s="140"/>
      <c r="E55" s="24" t="s">
        <v>11</v>
      </c>
      <c r="F55" s="156"/>
      <c r="G55" s="190"/>
      <c r="H55" s="191"/>
      <c r="I55" s="192"/>
      <c r="J55" s="191"/>
      <c r="K55" s="201"/>
      <c r="L55" s="191"/>
      <c r="M55" s="192"/>
      <c r="N55" s="191"/>
      <c r="O55" s="196"/>
    </row>
    <row r="56" spans="1:15" ht="38.25">
      <c r="A56" s="138"/>
      <c r="B56" s="139"/>
      <c r="C56" s="139"/>
      <c r="D56" s="140"/>
      <c r="E56" s="80" t="s">
        <v>12</v>
      </c>
      <c r="F56" s="164">
        <f>F49</f>
        <v>0</v>
      </c>
      <c r="G56" s="164">
        <f>G49</f>
        <v>0</v>
      </c>
      <c r="H56" s="180">
        <v>0</v>
      </c>
      <c r="I56" s="164">
        <f>I49</f>
        <v>0</v>
      </c>
      <c r="J56" s="180">
        <v>0</v>
      </c>
      <c r="K56" s="199">
        <f>K49</f>
        <v>0</v>
      </c>
      <c r="L56" s="180">
        <v>0</v>
      </c>
      <c r="M56" s="186"/>
      <c r="N56" s="187"/>
      <c r="O56" s="197"/>
    </row>
    <row r="57" spans="1:15" ht="38.25">
      <c r="A57" s="138"/>
      <c r="B57" s="139"/>
      <c r="C57" s="139"/>
      <c r="D57" s="140"/>
      <c r="E57" s="80" t="s">
        <v>13</v>
      </c>
      <c r="F57" s="156"/>
      <c r="G57" s="190"/>
      <c r="H57" s="193"/>
      <c r="I57" s="194"/>
      <c r="J57" s="193"/>
      <c r="K57" s="202"/>
      <c r="L57" s="193"/>
      <c r="M57" s="194"/>
      <c r="N57" s="193"/>
      <c r="O57" s="196"/>
    </row>
    <row r="58" spans="1:15" ht="15.75">
      <c r="A58" s="138"/>
      <c r="B58" s="139"/>
      <c r="C58" s="139"/>
      <c r="D58" s="140"/>
      <c r="E58" s="24" t="s">
        <v>14</v>
      </c>
      <c r="F58" s="164">
        <f>F51</f>
        <v>113.2</v>
      </c>
      <c r="G58" s="164">
        <f>G51</f>
        <v>0</v>
      </c>
      <c r="H58" s="163">
        <f>G58/F58*100</f>
        <v>0</v>
      </c>
      <c r="I58" s="164">
        <f>I51</f>
        <v>23.36</v>
      </c>
      <c r="J58" s="203">
        <f>J51</f>
        <v>20.636042402826853</v>
      </c>
      <c r="K58" s="199">
        <f>K51</f>
        <v>33.94</v>
      </c>
      <c r="L58" s="163">
        <f>K58/F58*100</f>
        <v>29.982332155477032</v>
      </c>
      <c r="M58" s="164"/>
      <c r="N58" s="163"/>
      <c r="O58" s="196"/>
    </row>
    <row r="59" spans="1:15" ht="25.5">
      <c r="A59" s="141"/>
      <c r="B59" s="142"/>
      <c r="C59" s="142"/>
      <c r="D59" s="143"/>
      <c r="E59" s="80" t="s">
        <v>15</v>
      </c>
      <c r="F59" s="156"/>
      <c r="G59" s="190"/>
      <c r="H59" s="193"/>
      <c r="I59" s="194"/>
      <c r="J59" s="193"/>
      <c r="K59" s="194"/>
      <c r="L59" s="193"/>
      <c r="M59" s="194"/>
      <c r="N59" s="193"/>
      <c r="O59" s="198"/>
    </row>
    <row r="60" spans="1:15" ht="17.25" customHeight="1">
      <c r="A60" s="148" t="s">
        <v>10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50"/>
    </row>
    <row r="61" spans="1:15" ht="15" customHeight="1">
      <c r="A61" s="135" t="s">
        <v>47</v>
      </c>
      <c r="B61" s="136"/>
      <c r="C61" s="136"/>
      <c r="D61" s="137"/>
      <c r="E61" s="25" t="s">
        <v>18</v>
      </c>
      <c r="F61" s="204">
        <f>F64+F66</f>
        <v>113.2</v>
      </c>
      <c r="G61" s="204">
        <f>G64+G66</f>
        <v>0</v>
      </c>
      <c r="H61" s="205">
        <f>G61/F61*100</f>
        <v>0</v>
      </c>
      <c r="I61" s="204">
        <f>I53</f>
        <v>23.36</v>
      </c>
      <c r="J61" s="206">
        <f>J53</f>
        <v>20.636042402826853</v>
      </c>
      <c r="K61" s="204">
        <f>K53</f>
        <v>33.94</v>
      </c>
      <c r="L61" s="207">
        <f>K61/F61*100</f>
        <v>29.982332155477032</v>
      </c>
      <c r="M61" s="204"/>
      <c r="N61" s="205"/>
      <c r="O61" s="131"/>
    </row>
    <row r="62" spans="1:15">
      <c r="A62" s="138"/>
      <c r="B62" s="139"/>
      <c r="C62" s="139"/>
      <c r="D62" s="140"/>
      <c r="E62" s="23" t="s">
        <v>10</v>
      </c>
      <c r="F62" s="208"/>
      <c r="G62" s="208"/>
      <c r="H62" s="209"/>
      <c r="I62" s="208"/>
      <c r="J62" s="208"/>
      <c r="K62" s="208"/>
      <c r="L62" s="208"/>
      <c r="M62" s="208"/>
      <c r="N62" s="209"/>
      <c r="O62" s="132"/>
    </row>
    <row r="63" spans="1:15" ht="25.5">
      <c r="A63" s="138"/>
      <c r="B63" s="139"/>
      <c r="C63" s="139"/>
      <c r="D63" s="140"/>
      <c r="E63" s="24" t="s">
        <v>11</v>
      </c>
      <c r="F63" s="210"/>
      <c r="G63" s="211"/>
      <c r="H63" s="212"/>
      <c r="I63" s="213"/>
      <c r="J63" s="212"/>
      <c r="K63" s="213"/>
      <c r="L63" s="212"/>
      <c r="M63" s="213"/>
      <c r="N63" s="212"/>
      <c r="O63" s="132"/>
    </row>
    <row r="64" spans="1:15" ht="38.25">
      <c r="A64" s="138"/>
      <c r="B64" s="139"/>
      <c r="C64" s="139"/>
      <c r="D64" s="140"/>
      <c r="E64" s="80" t="s">
        <v>12</v>
      </c>
      <c r="F64" s="204">
        <f>F56</f>
        <v>0</v>
      </c>
      <c r="G64" s="204">
        <f>G56</f>
        <v>0</v>
      </c>
      <c r="H64" s="206">
        <f>H56</f>
        <v>0</v>
      </c>
      <c r="I64" s="204">
        <f>I56</f>
        <v>0</v>
      </c>
      <c r="J64" s="206">
        <f>J56</f>
        <v>0</v>
      </c>
      <c r="K64" s="204">
        <f>K56</f>
        <v>0</v>
      </c>
      <c r="L64" s="206">
        <f>L56</f>
        <v>0</v>
      </c>
      <c r="M64" s="204"/>
      <c r="N64" s="214"/>
      <c r="O64" s="133"/>
    </row>
    <row r="65" spans="1:15" ht="15.75" customHeight="1">
      <c r="A65" s="138"/>
      <c r="B65" s="139"/>
      <c r="C65" s="139"/>
      <c r="D65" s="140"/>
      <c r="E65" s="80" t="s">
        <v>13</v>
      </c>
      <c r="F65" s="210"/>
      <c r="G65" s="211"/>
      <c r="H65" s="215"/>
      <c r="I65" s="216"/>
      <c r="J65" s="215"/>
      <c r="K65" s="216"/>
      <c r="L65" s="215"/>
      <c r="M65" s="216"/>
      <c r="N65" s="215"/>
      <c r="O65" s="132"/>
    </row>
    <row r="66" spans="1:15" ht="42.75" customHeight="1">
      <c r="A66" s="138"/>
      <c r="B66" s="139"/>
      <c r="C66" s="139"/>
      <c r="D66" s="140"/>
      <c r="E66" s="24" t="s">
        <v>14</v>
      </c>
      <c r="F66" s="204">
        <f>F58</f>
        <v>113.2</v>
      </c>
      <c r="G66" s="204">
        <f>G58</f>
        <v>0</v>
      </c>
      <c r="H66" s="207">
        <f>G66/F66*100</f>
        <v>0</v>
      </c>
      <c r="I66" s="204">
        <f>I58</f>
        <v>23.36</v>
      </c>
      <c r="J66" s="206">
        <f>J58</f>
        <v>20.636042402826853</v>
      </c>
      <c r="K66" s="204">
        <f>K58</f>
        <v>33.94</v>
      </c>
      <c r="L66" s="207">
        <f>K66/F66*100</f>
        <v>29.982332155477032</v>
      </c>
      <c r="M66" s="204"/>
      <c r="N66" s="207"/>
      <c r="O66" s="132"/>
    </row>
    <row r="67" spans="1:15" ht="25.5">
      <c r="A67" s="141"/>
      <c r="B67" s="142"/>
      <c r="C67" s="142"/>
      <c r="D67" s="143"/>
      <c r="E67" s="80" t="s">
        <v>15</v>
      </c>
      <c r="F67" s="210"/>
      <c r="G67" s="211"/>
      <c r="H67" s="215"/>
      <c r="I67" s="216"/>
      <c r="J67" s="215"/>
      <c r="K67" s="216"/>
      <c r="L67" s="215"/>
      <c r="M67" s="216"/>
      <c r="N67" s="215"/>
      <c r="O67" s="134"/>
    </row>
    <row r="68" spans="1:15">
      <c r="B68" s="81"/>
      <c r="C68" s="81"/>
      <c r="D68" s="81"/>
      <c r="E68" s="81"/>
    </row>
    <row r="69" spans="1:15" ht="38.25" customHeight="1">
      <c r="B69" s="147"/>
      <c r="C69" s="147"/>
      <c r="D69" s="153"/>
      <c r="E69" s="153"/>
    </row>
    <row r="70" spans="1:15">
      <c r="B70" s="81"/>
      <c r="C70" s="81"/>
      <c r="D70" s="85"/>
      <c r="E70" s="85"/>
      <c r="M70" s="61"/>
    </row>
    <row r="71" spans="1:15" ht="30">
      <c r="B71" s="31" t="s">
        <v>19</v>
      </c>
      <c r="C71" s="32"/>
      <c r="D71" s="33"/>
      <c r="E71" s="33"/>
      <c r="F71" s="32"/>
      <c r="J71" s="61"/>
    </row>
    <row r="72" spans="1:15">
      <c r="B72" s="34"/>
      <c r="C72" s="28" t="s">
        <v>37</v>
      </c>
      <c r="D72" s="29"/>
      <c r="E72" s="29"/>
      <c r="F72" s="29"/>
    </row>
    <row r="73" spans="1:15">
      <c r="B73" s="151" t="s">
        <v>25</v>
      </c>
      <c r="C73" s="152"/>
      <c r="D73" s="152"/>
      <c r="E73" s="152"/>
      <c r="F73" s="152"/>
    </row>
    <row r="74" spans="1:15">
      <c r="B74" s="28" t="s">
        <v>26</v>
      </c>
      <c r="C74" s="28"/>
      <c r="D74" s="28"/>
      <c r="E74" s="28"/>
      <c r="F74" s="28"/>
      <c r="G74" s="38"/>
      <c r="H74" s="38"/>
      <c r="I74" s="38"/>
    </row>
    <row r="75" spans="1:15">
      <c r="B75" s="28" t="s">
        <v>33</v>
      </c>
      <c r="C75" s="39" t="s">
        <v>38</v>
      </c>
      <c r="D75" s="39"/>
      <c r="E75" s="39"/>
      <c r="F75" s="39"/>
      <c r="G75" s="40"/>
      <c r="H75" s="40"/>
      <c r="I75" s="54" t="s">
        <v>39</v>
      </c>
      <c r="J75" s="37"/>
    </row>
    <row r="76" spans="1:15">
      <c r="B76" s="30" t="s">
        <v>48</v>
      </c>
      <c r="C76" s="34"/>
      <c r="D76" s="34"/>
      <c r="E76" s="34"/>
      <c r="F76" s="34"/>
    </row>
    <row r="77" spans="1:15">
      <c r="B77" s="30"/>
      <c r="C77" s="34"/>
      <c r="D77" s="34"/>
      <c r="E77" s="34"/>
      <c r="F77" s="34"/>
    </row>
    <row r="78" spans="1:15">
      <c r="B78" s="30" t="s">
        <v>27</v>
      </c>
      <c r="C78" s="30"/>
      <c r="D78" s="32"/>
      <c r="E78" s="33"/>
      <c r="F78" s="30" t="s">
        <v>28</v>
      </c>
    </row>
    <row r="79" spans="1:15">
      <c r="B79" s="30" t="s">
        <v>29</v>
      </c>
      <c r="C79" s="30"/>
      <c r="D79" s="28" t="s">
        <v>30</v>
      </c>
      <c r="E79" s="29"/>
      <c r="F79" s="34"/>
    </row>
    <row r="81" spans="2:6" ht="15.75" thickBot="1">
      <c r="B81" s="144" t="s">
        <v>44</v>
      </c>
      <c r="C81" s="144"/>
      <c r="D81" s="83"/>
      <c r="E81" s="86"/>
    </row>
    <row r="82" spans="2:6">
      <c r="B82" s="144"/>
      <c r="C82" s="144"/>
      <c r="D82" s="145"/>
      <c r="E82" s="146"/>
      <c r="F82" s="84" t="s">
        <v>45</v>
      </c>
    </row>
    <row r="83" spans="2:6" ht="15.75" thickBot="1">
      <c r="B83" s="147"/>
      <c r="C83" s="147"/>
      <c r="D83" s="82"/>
      <c r="E83" s="81"/>
    </row>
  </sheetData>
  <mergeCells count="48">
    <mergeCell ref="B83:C83"/>
    <mergeCell ref="A53:D59"/>
    <mergeCell ref="O53:O59"/>
    <mergeCell ref="A60:O60"/>
    <mergeCell ref="A61:D67"/>
    <mergeCell ref="O61:O67"/>
    <mergeCell ref="B73:F73"/>
    <mergeCell ref="B69:C69"/>
    <mergeCell ref="D69:E69"/>
    <mergeCell ref="A45:O45"/>
    <mergeCell ref="A38:A44"/>
    <mergeCell ref="O46:O52"/>
    <mergeCell ref="A46:D52"/>
    <mergeCell ref="B81:C82"/>
    <mergeCell ref="D82:E82"/>
    <mergeCell ref="A28:A34"/>
    <mergeCell ref="O38:O44"/>
    <mergeCell ref="D38:D44"/>
    <mergeCell ref="B38:B44"/>
    <mergeCell ref="C38:C44"/>
    <mergeCell ref="C28:C34"/>
    <mergeCell ref="B28:B34"/>
    <mergeCell ref="B36:O36"/>
    <mergeCell ref="D28:D34"/>
    <mergeCell ref="B37:O37"/>
    <mergeCell ref="O28:O34"/>
    <mergeCell ref="B35:O35"/>
    <mergeCell ref="O20:O26"/>
    <mergeCell ref="A20:A26"/>
    <mergeCell ref="C20:C26"/>
    <mergeCell ref="A18:O18"/>
    <mergeCell ref="A27:O27"/>
    <mergeCell ref="D20:D26"/>
    <mergeCell ref="B20:B26"/>
    <mergeCell ref="A13:A15"/>
    <mergeCell ref="A19:O19"/>
    <mergeCell ref="O13:O15"/>
    <mergeCell ref="I13:J14"/>
    <mergeCell ref="A16:O16"/>
    <mergeCell ref="B13:B15"/>
    <mergeCell ref="A17:O17"/>
    <mergeCell ref="C3:N3"/>
    <mergeCell ref="M13:N14"/>
    <mergeCell ref="G13:H14"/>
    <mergeCell ref="C13:D14"/>
    <mergeCell ref="K13:L14"/>
    <mergeCell ref="E13:E15"/>
    <mergeCell ref="F13:F15"/>
  </mergeCells>
  <phoneticPr fontId="13" type="noConversion"/>
  <pageMargins left="1.1417322834645669" right="0.11811023622047245" top="0.35433070866141736" bottom="0.55118110236220474" header="0.15748031496062992" footer="0"/>
  <pageSetup paperSize="9" scale="70" orientation="landscape" horizontalDpi="180" verticalDpi="180" r:id="rId1"/>
  <rowBreaks count="2" manualBreakCount="2">
    <brk id="33" max="14" man="1"/>
    <brk id="6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3:P26"/>
  <sheetViews>
    <sheetView workbookViewId="0">
      <selection activeCell="G4" sqref="G4"/>
    </sheetView>
  </sheetViews>
  <sheetFormatPr defaultRowHeight="15"/>
  <cols>
    <col min="5" max="5" width="10.140625" bestFit="1" customWidth="1"/>
  </cols>
  <sheetData>
    <row r="3" spans="4:16"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4:16" ht="15.75">
      <c r="D4" s="48"/>
      <c r="E4" s="49" t="s">
        <v>32</v>
      </c>
      <c r="F4" s="48"/>
      <c r="G4" s="51">
        <v>63.228000000000002</v>
      </c>
      <c r="H4" s="48"/>
      <c r="I4" s="48"/>
      <c r="J4" s="48"/>
      <c r="K4" s="48"/>
      <c r="L4" s="48"/>
      <c r="M4" s="48"/>
      <c r="N4" s="48"/>
      <c r="O4" s="48"/>
      <c r="P4" s="47"/>
    </row>
    <row r="5" spans="4:16"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7"/>
    </row>
    <row r="6" spans="4:16">
      <c r="D6" s="48"/>
      <c r="E6" s="48">
        <v>0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7"/>
    </row>
    <row r="7" spans="4:16">
      <c r="D7" s="48"/>
      <c r="E7" s="48">
        <v>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7"/>
    </row>
    <row r="8" spans="4:16">
      <c r="D8" s="48"/>
      <c r="E8" s="48">
        <v>17169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7"/>
    </row>
    <row r="9" spans="4:16"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7"/>
    </row>
    <row r="10" spans="4:16">
      <c r="D10" s="48"/>
      <c r="E10" s="48">
        <v>5649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7"/>
    </row>
    <row r="11" spans="4:16">
      <c r="D11" s="48"/>
      <c r="E11" s="48">
        <v>5649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7"/>
    </row>
    <row r="12" spans="4:16">
      <c r="D12" s="48"/>
      <c r="E12" s="48">
        <v>5649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7"/>
    </row>
    <row r="13" spans="4:16"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7"/>
    </row>
    <row r="14" spans="4:16">
      <c r="D14" s="48"/>
      <c r="E14" s="48">
        <v>5649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7"/>
    </row>
    <row r="15" spans="4:16">
      <c r="D15" s="48"/>
      <c r="E15" s="48">
        <v>5649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7"/>
    </row>
    <row r="16" spans="4:16">
      <c r="D16" s="48"/>
      <c r="E16" s="48">
        <v>0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7"/>
    </row>
    <row r="17" spans="4:16"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7"/>
    </row>
    <row r="18" spans="4:16">
      <c r="D18" s="48"/>
      <c r="E18" s="48">
        <v>5649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7"/>
    </row>
    <row r="19" spans="4:16">
      <c r="D19" s="48"/>
      <c r="E19" s="48">
        <v>5649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7"/>
    </row>
    <row r="20" spans="4:16">
      <c r="D20" s="48"/>
      <c r="E20" s="48">
        <v>5649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7"/>
    </row>
    <row r="21" spans="4:16">
      <c r="D21" s="48"/>
      <c r="E21" s="48">
        <v>5649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7"/>
    </row>
    <row r="22" spans="4:16">
      <c r="D22" s="48"/>
      <c r="E22" s="48">
        <v>5649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7"/>
    </row>
    <row r="23" spans="4:16"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7"/>
    </row>
    <row r="24" spans="4:16"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7"/>
    </row>
    <row r="25" spans="4:16"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7"/>
    </row>
    <row r="26" spans="4:16">
      <c r="D26" s="48"/>
      <c r="E26" s="48">
        <f>SUM(E6:E25)</f>
        <v>73659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7"/>
    </row>
  </sheetData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деньги</vt:lpstr>
      <vt:lpstr>2  2019 Отчет об исполнении</vt:lpstr>
      <vt:lpstr>Лист1</vt:lpstr>
      <vt:lpstr>'2  2019 Отчет об исполнении'!Заголовки_для_печати</vt:lpstr>
      <vt:lpstr>'2  2019 Отчет об исполнении'!Область_печати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Tischenko</cp:lastModifiedBy>
  <cp:lastPrinted>2020-05-08T10:14:12Z</cp:lastPrinted>
  <dcterms:created xsi:type="dcterms:W3CDTF">2015-02-06T09:10:50Z</dcterms:created>
  <dcterms:modified xsi:type="dcterms:W3CDTF">2022-02-21T09:52:27Z</dcterms:modified>
</cp:coreProperties>
</file>