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765" tabRatio="464" activeTab="0"/>
  </bookViews>
  <sheets>
    <sheet name="2021 год" sheetId="1" r:id="rId1"/>
  </sheets>
  <definedNames/>
  <calcPr fullCalcOnLoad="1"/>
</workbook>
</file>

<file path=xl/sharedStrings.xml><?xml version="1.0" encoding="utf-8"?>
<sst xmlns="http://schemas.openxmlformats.org/spreadsheetml/2006/main" count="116" uniqueCount="58">
  <si>
    <t>№ п/п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</si>
  <si>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</si>
  <si>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</si>
  <si>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</si>
  <si>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</si>
  <si>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</si>
  <si>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</si>
  <si>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</si>
  <si>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</si>
  <si>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</si>
  <si>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</si>
  <si>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</si>
  <si>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</si>
  <si>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</si>
  <si>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</si>
  <si>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</si>
  <si>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</si>
  <si>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Согласовано: </t>
  </si>
  <si>
    <t>Ответственный исполнитель:      отдел организации деятельности администрации поселения</t>
  </si>
  <si>
    <t>Цель: Создание условий для повышения эффективности работы органов местного самоуправления городского поселения Новоаганск</t>
  </si>
  <si>
    <t>Задача: Материально-техническое обеспечение деятельности органов местного самоуправления</t>
  </si>
  <si>
    <t>1.</t>
  </si>
  <si>
    <t>Создание необходимых условий для эффективного функционирования органов местного самоуправления</t>
  </si>
  <si>
    <t>Наименование мероприятий программы (подпрограммы)</t>
  </si>
  <si>
    <r>
      <t>Реквизиты нормативного правового акта, которым  утверждена программа: п</t>
    </r>
    <r>
      <rPr>
        <u val="single"/>
        <sz val="12"/>
        <rFont val="Times New Roman"/>
        <family val="1"/>
      </rPr>
      <t xml:space="preserve">остановление администрации городского поселения Новоаганск от 08.11.2018 № 471  </t>
    </r>
  </si>
  <si>
    <t>«Об утверждении муниципальной программы «Обеспечение деятельности органов местного самоуправления городского поселения Новоаганск"</t>
  </si>
  <si>
    <t>Начальник ООДА Сафина Зухра Рифкатовна</t>
  </si>
  <si>
    <t>Начальник отдела финансов Черных Татьяна Тимофеевна</t>
  </si>
  <si>
    <t>8(34668)51-031</t>
  </si>
  <si>
    <t>"Обеспечение деятельности органов местного самоуправления городского поселения Новоаганск"</t>
  </si>
  <si>
    <t xml:space="preserve"> </t>
  </si>
  <si>
    <t xml:space="preserve">                            Отчет о ходе реализации муниципальной программы</t>
  </si>
  <si>
    <t>Начальник отдела экономики Мальцева Лариса Геннадьевна</t>
  </si>
  <si>
    <t>Прочие расходы</t>
  </si>
  <si>
    <t xml:space="preserve">Всего  </t>
  </si>
  <si>
    <t>Соисполнитель (Муниципальное казенное учреждение "Учреждение по обеспечению деятельности органов местного самоуправления"</t>
  </si>
  <si>
    <t>Согласовано:</t>
  </si>
  <si>
    <t xml:space="preserve">                                                                                 (отчетный период)</t>
  </si>
  <si>
    <t>Итого по мероприятию 1</t>
  </si>
  <si>
    <t>2.</t>
  </si>
  <si>
    <t xml:space="preserve">Организация временных рабочих мсет для безработных граждан и финансовое обеспечение расходов по оплате труда работников, трудоустроенных на временные рабочие места </t>
  </si>
  <si>
    <t>Итого по мероприятию 2</t>
  </si>
  <si>
    <t>Исполнено на 01.04.2021</t>
  </si>
  <si>
    <t>Исполнено на 01.07.2021</t>
  </si>
  <si>
    <t>Исполнено на  01.10.2021</t>
  </si>
  <si>
    <t xml:space="preserve">Исполнено за 2021 год </t>
  </si>
  <si>
    <t>Объемы финансирования (план) всего на 2021 год, тыс. руб.</t>
  </si>
  <si>
    <r>
      <t xml:space="preserve">В рамках мероприятия обеспечивается деятельность МКУ "УОДОМС" (оплата труда работников, начисления на выплаты по оплате труда, командировочные расходы, гарантии и компенсации, оплата налогов и сборов). </t>
    </r>
    <r>
      <rPr>
        <sz val="10"/>
        <color indexed="10"/>
        <rFont val="Times New Roman"/>
        <family val="1"/>
      </rPr>
      <t xml:space="preserve"> </t>
    </r>
  </si>
  <si>
    <t>Произведена оплата коммунальных услуг (теплоснабжение, водопотребление, водоотведение, электроэнергия, вывоз ЖБО, обращение с ТКО, уборка и санитарно-гигиеническая очистка контейнерных площадок) за административные объекты, переданные Учреждению в безвозмездное временное пользование, в рамках заключенных с АО "АМЖКУ" муниципальных контрактов №№ 276;277;278 от 27.11.2020; договоров № № 280; 279 от 01.01.2021; договора с АО "Югра-Экология" № ЮЭ01КОРА00000416 от 01.01.2021; муниципального  контракта с АО "ЮТЭК" № 0560-2021 от 27.11.2020.</t>
  </si>
  <si>
    <t>Произведена оплата за оказание  услуг за содержание административных объектов (ТО и текущий ремонт систем электроснабжения и электроосвещения; ТО средств охранно-пожарной сигнализации; физическая охрана здания, охранные услуги с использованием средств тревожной сигнализации) в рамках заключенных муниципальных контрактов с Индивидуальным предпринимателем Париловым А.А. № 3 от 30.12.2020; с ОАО "Электроналадчик" № 2 от 30.12.2020; с ООО ЧОО "Рингер" № 1225 от 18.12.2020; № 271 от 31.05.2021; договоров: с ФГКУ "УВОВ НГ РФ по ХМАО-Югре" № Д3213/1/57/20 от 01.01.2021; № Д3213/57/20 от 01.01.2021.</t>
  </si>
  <si>
    <t xml:space="preserve">                                        на 31 декабря 2021 года</t>
  </si>
  <si>
    <t>(в редакции постановлений от 12.02.2019 № 85 "О внесении изменений в постановление администрации городского поселения Новоаганск от 08.11.2018 № 471, от 27.05.2019 № 218 "О внесении изменений в постановление администрации городского поселения Новоаганск от 08.11.2018 № 471, от 12.08.2019 № 301 "О внесении изменений в постановление администрации городского поселения Новоаганск от 08.11.2018 № 471; от 30.10.2019 № 391 "О внесении изменений в постановление администрации городского поселения Новоаганск от 08.11.2018 № 471; от 16.12.2019 № 487 "О внесении изменений в постановление администрации городского поселения Новоаганск от 08.11.2018 № 471; от 18.02.2020 № 72 "О внесении изменений в постановление администрации городского поселения Новоаганск от 08.11.2018 № 471"; от 01.06.2020 № 214 "О внесении изменений в постановление администрации городского поселения Новоаганск от 08.11.2018 № 471", от 05.11.2020 № 399 "О внесении изменений в постановление администрации городского поселения Новоаганск от 08.11.2018 № 471", от 25.02.2021 № 49 "О внесении изменений в постановление администрации городского поселения Новоаганск от 08.11.2018 № 471", от 29.07.2021 № 264 "О внесении изменений в постановление администрации городского поселения Новоаганск от 08.11.2018 № 471", от 15.10.2021 № 358 "О внесении изменений в постановление администрации городского поселения Новоаганск от 08.11.2018 № 471", от 24.12.2021 № 465 "О внесении изменений в постановление администрации городского поселения Новоаганск от 08.11.2018 № 471")</t>
  </si>
  <si>
    <t>Произведена оплата за оказание услуг в сфере информационно-коммуникационных технологий (связь, интернет, информационное обслуживание справочно-правовых систем "Гарант", обслуживание программных продуктов 1С: Предприятие, текущий ремонт и ТО оргтехники, приобретение комплектующих к оргтехнике) в рамках заключенных с ПАО "Ростелеком" муниципального контракта № С-16 от 16.12.2020, договора № И-16 от 01.01.2021, с ООО "ГарантПроНет" муниципального контракта № 1256 от 21.12.2020;  договоров с: ООО "Северные волоконно- оптические системы" № 20009 от 01.01.2021; ООО "Т2 Мобайл" № К104 от 01.01.2021;  ООО "Верон" № С30/2021 от 01.01.2020; № КП30/2021 от 01.01.2021; ИП Копытова Т.Н. № 29/01/21 от 01.01.2021, № 122/Р от 01.02.2021; ИП Зайцев А.С. № 367/К от 24.08.2021, АО "ПФ "СКБ-Контур" №№ 00610036/21 от 18.10.2021, 00610050/21 от 01.12.2021.</t>
  </si>
  <si>
    <t xml:space="preserve">Произведена оплата за оказание транспортных услуг для муниципальных нужд в рамках заключенного с Индивидуальным предпринимателем Воробьевым Д.М. договора № 21/1 от 01.01.2021, № 15/21 от 10.12.2021; ИП Кузьминовым А.Н. № 48 от 03.09.2021, № 21/10 от 01.12.2021.  </t>
  </si>
  <si>
    <t xml:space="preserve">Произведена оплата за оказание  услуг по обслуживанию авторанспорта, переданного Учреждению на праве оперативного управления (страхование гражданской ответственности владельцев транспортных средств, приобретение запасных частей, автошин, мойка, ТО и текущиее обслуживание, шиномонтаж, приобретение масел и жидкостей, поставка и хранение бензина для муниципальных нужд, поставка бензина по топливным картам, техконтроль автомобиля, платные медицинские осмотры водителей транспортных средств) в рамках заключенных договоров: с Индивидуальным предпринимателем Дюбленко Г.Н. №№ 21/4 от 11.01.2021, 21/5 от 11.01.2021, 21/6 от 10.12.2021; с АО "Группа страховых компаний "Югория" № 48-000170-82/21 от 11.01.2021; с БУ ХМАО-Югры № 1/П/21 от 01.01.2021; с Хортовым В.В. № 1 от 01.01.2021;  с ООО"Аганнефтепродукт" № 9/21 от 01.01.2021; Гиляевой Е.В. № 21/4 от 08.11.2021; в рамках муниципальных контрактов с ООО "ОКИС-С" № 1341 от 13.01.2021; с ИП Горбуновой А.В. № 4 от 02.02.2021. </t>
  </si>
  <si>
    <t>Оплата расходов за приобретение материальных запасов для обеспечения муниципальных нужд (хозяйственные товары, канцелярские товары), в рамках заключенных договоров с  ООО "СИММАМАРТ" №№ 20483 от 15.03.2021; 20484 от 15.03.2021; 21801 от 19.04.2021; 25427 от 10.08.2021; 25896 от 25.08.2021; 26296 от 07.09.2021; 31152 от 15.12.2021; в рамках муниципального контракта № 5 от 08.02.2021 с ООО "Бюро".</t>
  </si>
  <si>
    <t>Оплата прочих расходов для обеспечения деятельности учреждения и органов местного самоуправления (организация платных образовательных услуг в сфере дополнительного проффессионального образования,    публикация нормативных правовых актов в газете "Новости Приобья", оказание услуг почтовой связи, предоставления услуг по погребению умерших (погибших) не имеющих супруга, близких родственников, либо законных представителей умершего, а также при отсутствии иных лиц, взявших на себя обязаннсоть осуществить погребение), в рамках заключенных договоров с ООО УКЦ "Афина" №№ 18.01.2021/1 от 18.01.2021; 1.03.2021 от 01.03.2021; МКУ "Редакция районной газеты "Новости Приобья" № 2002/21-Д от 15.02.2021; с АО "Почтой России" №№ 189/21nyHB от 13.01.2021; 190/21гзпоНВ от 03.02.2021; ООО «АСТ» № 210903.9 от 08.09.2021; УМЦ-Развитие № ДПК/21/3376 от 06.09.2021; АНО ДПО ТМУЦ «Дом науки и техники» №№  21/51097 от 10.09.2021, 21/51096 от 10.09.2021; 21/52657 от 13.12.2021; АО «Почта России № 1142/21ГЗПО-НВ от 25.08.2021; ИП Кузьминовым А.Н. № 21/9 от 01.12.2021.</t>
  </si>
  <si>
    <t xml:space="preserve">В соответствии с государственной программой Ханты-Мансийского автономного округа-Югры "Поддержка занятости населения", утвержденной Постановлением Правительства ХМАО-Югры от 05.10.2018 года № 343-п, заключены договоры для организации 12 временных рабочих мест: 1) договор № 01-ОРр-2021 от 16.12.2020 года "О совместной деятельности по организации временного трудоустройства граждан"; 2)договор № 09-СКр-2021 от 22.01.2021 "О реализации мероприятий  временного трудоустройства государственной программы ХМАО-Югры "Поддержка занятости населения"; 3) договор № 03-КМНСр-2021 от 26.04.2021 "О совместной деятельности об организация временного трудоустройства граждан из числа коренных малочисленных народов Севера автономного округа, зарегистрированных в органах службы занятости в целях поиска подходящей работы". В период с 01.02.2021 по 30.11.2021 года организовано 14 временных рабочих мест для трудоустройсва.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</si>
</sst>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\-#,##0.0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180" fontId="13" fillId="0" borderId="10" xfId="64" applyNumberFormat="1" applyFont="1" applyFill="1" applyBorder="1" applyAlignment="1" applyProtection="1">
      <alignment vertical="center" wrapText="1"/>
      <protection locked="0"/>
    </xf>
    <xf numFmtId="180" fontId="8" fillId="0" borderId="12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vertical="center" wrapText="1"/>
      <protection locked="0"/>
    </xf>
    <xf numFmtId="180" fontId="13" fillId="0" borderId="13" xfId="64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4" xfId="0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0" xfId="0" applyNumberFormat="1" applyFont="1" applyFill="1" applyBorder="1" applyAlignment="1" applyProtection="1">
      <alignment vertical="center" wrapText="1"/>
      <protection locked="0"/>
    </xf>
    <xf numFmtId="180" fontId="13" fillId="0" borderId="12" xfId="0" applyNumberFormat="1" applyFont="1" applyFill="1" applyBorder="1" applyAlignment="1" applyProtection="1">
      <alignment vertical="center" wrapText="1"/>
      <protection locked="0"/>
    </xf>
    <xf numFmtId="180" fontId="13" fillId="0" borderId="17" xfId="0" applyNumberFormat="1" applyFont="1" applyFill="1" applyBorder="1" applyAlignment="1" applyProtection="1">
      <alignment vertical="center" wrapText="1"/>
      <protection locked="0"/>
    </xf>
    <xf numFmtId="180" fontId="13" fillId="0" borderId="13" xfId="0" applyNumberFormat="1" applyFont="1" applyFill="1" applyBorder="1" applyAlignment="1" applyProtection="1">
      <alignment vertical="center" wrapText="1"/>
      <protection locked="0"/>
    </xf>
    <xf numFmtId="180" fontId="13" fillId="0" borderId="10" xfId="54" applyNumberFormat="1" applyFont="1" applyFill="1" applyBorder="1" applyAlignment="1" applyProtection="1">
      <alignment vertical="center"/>
      <protection hidden="1"/>
    </xf>
    <xf numFmtId="180" fontId="13" fillId="0" borderId="16" xfId="64" applyNumberFormat="1" applyFont="1" applyFill="1" applyBorder="1" applyAlignment="1" applyProtection="1">
      <alignment vertical="center" wrapText="1"/>
      <protection locked="0"/>
    </xf>
    <xf numFmtId="180" fontId="13" fillId="0" borderId="12" xfId="64" applyNumberFormat="1" applyFont="1" applyFill="1" applyBorder="1" applyAlignment="1" applyProtection="1">
      <alignment vertical="center" wrapText="1"/>
      <protection locked="0"/>
    </xf>
    <xf numFmtId="180" fontId="13" fillId="0" borderId="18" xfId="0" applyNumberFormat="1" applyFont="1" applyFill="1" applyBorder="1" applyAlignment="1" applyProtection="1">
      <alignment vertical="center" wrapText="1"/>
      <protection locked="0"/>
    </xf>
    <xf numFmtId="180" fontId="13" fillId="0" borderId="14" xfId="64" applyNumberFormat="1" applyFont="1" applyFill="1" applyBorder="1" applyAlignment="1" applyProtection="1">
      <alignment vertical="center" wrapText="1"/>
      <protection locked="0"/>
    </xf>
    <xf numFmtId="180" fontId="8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/>
    </xf>
    <xf numFmtId="180" fontId="13" fillId="0" borderId="19" xfId="64" applyNumberFormat="1" applyFont="1" applyFill="1" applyBorder="1" applyAlignment="1" applyProtection="1">
      <alignment vertical="center" wrapText="1"/>
      <protection locked="0"/>
    </xf>
    <xf numFmtId="180" fontId="13" fillId="0" borderId="17" xfId="64" applyNumberFormat="1" applyFont="1" applyFill="1" applyBorder="1" applyAlignment="1" applyProtection="1">
      <alignment vertical="center" wrapText="1"/>
      <protection locked="0"/>
    </xf>
    <xf numFmtId="180" fontId="13" fillId="0" borderId="20" xfId="64" applyNumberFormat="1" applyFont="1" applyFill="1" applyBorder="1" applyAlignment="1" applyProtection="1">
      <alignment vertical="center" wrapText="1"/>
      <protection locked="0"/>
    </xf>
    <xf numFmtId="180" fontId="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1" fillId="0" borderId="0" xfId="0" applyFont="1" applyAlignment="1">
      <alignment/>
    </xf>
    <xf numFmtId="180" fontId="13" fillId="0" borderId="21" xfId="64" applyNumberFormat="1" applyFont="1" applyFill="1" applyBorder="1" applyAlignment="1" applyProtection="1">
      <alignment vertical="center" wrapText="1"/>
      <protection locked="0"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2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1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3" xfId="0" applyNumberFormat="1" applyFont="1" applyFill="1" applyBorder="1" applyAlignment="1" applyProtection="1">
      <alignment horizontal="center" vertical="top" wrapText="1"/>
      <protection locked="0"/>
    </xf>
    <xf numFmtId="18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18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180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4" xfId="0" applyNumberFormat="1" applyFont="1" applyFill="1" applyBorder="1" applyAlignment="1" applyProtection="1">
      <alignment vertical="center" wrapText="1"/>
      <protection locked="0"/>
    </xf>
    <xf numFmtId="180" fontId="13" fillId="0" borderId="12" xfId="0" applyNumberFormat="1" applyFont="1" applyFill="1" applyBorder="1" applyAlignment="1" applyProtection="1">
      <alignment vertical="center" wrapText="1"/>
      <protection locked="0"/>
    </xf>
    <xf numFmtId="180" fontId="16" fillId="0" borderId="22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4" xfId="0" applyNumberFormat="1" applyFont="1" applyFill="1" applyBorder="1" applyAlignment="1" applyProtection="1">
      <alignment horizontal="left" vertical="center" wrapText="1"/>
      <protection locked="0"/>
    </xf>
    <xf numFmtId="180" fontId="1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80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21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22" xfId="0" applyNumberFormat="1" applyFont="1" applyFill="1" applyBorder="1" applyAlignment="1" applyProtection="1">
      <alignment horizontal="left" vertical="center" wrapText="1"/>
      <protection locked="0"/>
    </xf>
    <xf numFmtId="18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20" fillId="0" borderId="13" xfId="0" applyNumberFormat="1" applyFont="1" applyFill="1" applyBorder="1" applyAlignment="1" applyProtection="1">
      <alignment horizontal="center" vertical="top" wrapText="1"/>
      <protection locked="0"/>
    </xf>
    <xf numFmtId="180" fontId="20" fillId="0" borderId="15" xfId="0" applyNumberFormat="1" applyFont="1" applyFill="1" applyBorder="1" applyAlignment="1" applyProtection="1">
      <alignment horizontal="center" vertical="top" wrapText="1"/>
      <protection locked="0"/>
    </xf>
    <xf numFmtId="180" fontId="20" fillId="0" borderId="14" xfId="0" applyNumberFormat="1" applyFont="1" applyFill="1" applyBorder="1" applyAlignment="1" applyProtection="1">
      <alignment horizontal="center" vertical="top" wrapText="1"/>
      <protection locked="0"/>
    </xf>
    <xf numFmtId="180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180" fontId="20" fillId="0" borderId="12" xfId="0" applyNumberFormat="1" applyFont="1" applyFill="1" applyBorder="1" applyAlignment="1" applyProtection="1">
      <alignment horizontal="center" vertical="top" wrapText="1"/>
      <protection locked="0"/>
    </xf>
    <xf numFmtId="2" fontId="20" fillId="0" borderId="22" xfId="0" applyNumberFormat="1" applyFont="1" applyFill="1" applyBorder="1" applyAlignment="1" applyProtection="1">
      <alignment horizontal="left" vertical="center" wrapText="1"/>
      <protection locked="0"/>
    </xf>
    <xf numFmtId="2" fontId="20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19" xfId="0" applyNumberFormat="1" applyFont="1" applyFill="1" applyBorder="1" applyAlignment="1" applyProtection="1">
      <alignment horizontal="left" vertical="center" wrapText="1"/>
      <protection locked="0"/>
    </xf>
    <xf numFmtId="180" fontId="13" fillId="0" borderId="13" xfId="0" applyNumberFormat="1" applyFont="1" applyFill="1" applyBorder="1" applyAlignment="1" applyProtection="1">
      <alignment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58">
      <selection activeCell="K60" sqref="K60"/>
    </sheetView>
  </sheetViews>
  <sheetFormatPr defaultColWidth="9.140625" defaultRowHeight="15"/>
  <cols>
    <col min="2" max="2" width="27.00390625" style="0" customWidth="1"/>
    <col min="3" max="3" width="16.140625" style="0" customWidth="1"/>
    <col min="4" max="4" width="15.00390625" style="0" customWidth="1"/>
    <col min="5" max="5" width="10.8515625" style="0" customWidth="1"/>
    <col min="6" max="6" width="10.00390625" style="0" customWidth="1"/>
    <col min="7" max="7" width="11.140625" style="0" customWidth="1"/>
    <col min="9" max="9" width="10.8515625" style="0" customWidth="1"/>
    <col min="11" max="11" width="11.140625" style="0" customWidth="1"/>
    <col min="13" max="13" width="33.8515625" style="0" customWidth="1"/>
  </cols>
  <sheetData>
    <row r="1" spans="1:13" ht="15.75">
      <c r="A1" s="13"/>
      <c r="B1" s="18"/>
      <c r="C1" s="27"/>
      <c r="D1" s="27" t="s">
        <v>31</v>
      </c>
      <c r="E1" s="27"/>
      <c r="F1" s="27"/>
      <c r="G1" s="27"/>
      <c r="H1" s="27"/>
      <c r="I1" s="27"/>
      <c r="J1" s="27"/>
      <c r="K1" s="27"/>
      <c r="L1" s="27"/>
      <c r="M1" s="13"/>
    </row>
    <row r="2" spans="1:13" ht="15.75">
      <c r="A2" s="13"/>
      <c r="B2" s="18"/>
      <c r="C2" s="31" t="s">
        <v>29</v>
      </c>
      <c r="D2" s="32"/>
      <c r="E2" s="32"/>
      <c r="F2" s="32"/>
      <c r="G2" s="32"/>
      <c r="H2" s="32"/>
      <c r="I2" s="32"/>
      <c r="J2" s="32"/>
      <c r="K2" s="32"/>
      <c r="L2" s="32"/>
      <c r="M2" s="13"/>
    </row>
    <row r="3" spans="1:13" ht="15.75">
      <c r="A3" s="13"/>
      <c r="B3" s="18"/>
      <c r="C3" s="19"/>
      <c r="D3" s="13"/>
      <c r="E3" s="12"/>
      <c r="F3" s="12"/>
      <c r="G3" s="12"/>
      <c r="H3" s="13"/>
      <c r="I3" s="13"/>
      <c r="J3" s="13"/>
      <c r="K3" s="13"/>
      <c r="L3" s="13"/>
      <c r="M3" s="13"/>
    </row>
    <row r="4" spans="1:13" ht="15.75">
      <c r="A4" s="13"/>
      <c r="B4" s="11"/>
      <c r="C4" s="13"/>
      <c r="D4" s="20" t="s">
        <v>50</v>
      </c>
      <c r="E4" s="33"/>
      <c r="F4" s="34"/>
      <c r="G4" s="33"/>
      <c r="H4" s="34"/>
      <c r="I4" s="13"/>
      <c r="J4" s="13"/>
      <c r="K4" s="13"/>
      <c r="L4" s="13"/>
      <c r="M4" s="13"/>
    </row>
    <row r="5" spans="1:13" ht="15.75">
      <c r="A5" s="13"/>
      <c r="B5" s="11"/>
      <c r="C5" s="13"/>
      <c r="D5" s="21" t="s">
        <v>37</v>
      </c>
      <c r="E5" s="12"/>
      <c r="F5" s="12"/>
      <c r="G5" s="13"/>
      <c r="H5" s="13"/>
      <c r="I5" s="13"/>
      <c r="J5" s="13"/>
      <c r="K5" s="13"/>
      <c r="L5" s="13"/>
      <c r="M5" s="13"/>
    </row>
    <row r="6" spans="1:13" ht="15.75">
      <c r="A6" s="13"/>
      <c r="B6" s="11"/>
      <c r="C6" s="11"/>
      <c r="D6" s="11"/>
      <c r="E6" s="12"/>
      <c r="F6" s="12"/>
      <c r="G6" s="12"/>
      <c r="H6" s="13"/>
      <c r="I6" s="13"/>
      <c r="J6" s="13"/>
      <c r="K6" s="13"/>
      <c r="L6" s="13"/>
      <c r="M6" s="13"/>
    </row>
    <row r="7" spans="1:13" ht="15.75">
      <c r="A7" s="13"/>
      <c r="B7" s="14" t="s">
        <v>24</v>
      </c>
      <c r="C7" s="15"/>
      <c r="D7" s="15"/>
      <c r="E7" s="15"/>
      <c r="F7" s="15"/>
      <c r="G7" s="15"/>
      <c r="H7" s="16"/>
      <c r="I7" s="13"/>
      <c r="J7" s="13"/>
      <c r="K7" s="13"/>
      <c r="L7" s="13"/>
      <c r="M7" s="13"/>
    </row>
    <row r="8" spans="1:13" ht="15.75">
      <c r="A8" s="13"/>
      <c r="B8" s="17" t="s">
        <v>25</v>
      </c>
      <c r="C8" s="15"/>
      <c r="D8" s="15"/>
      <c r="E8" s="15"/>
      <c r="F8" s="15"/>
      <c r="G8" s="15"/>
      <c r="H8" s="16"/>
      <c r="I8" s="13"/>
      <c r="J8" s="13"/>
      <c r="K8" s="13"/>
      <c r="L8" s="13"/>
      <c r="M8" s="13"/>
    </row>
    <row r="9" spans="1:13" ht="15" customHeight="1">
      <c r="A9" s="13"/>
      <c r="B9" s="68" t="s">
        <v>51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ht="150" customHeight="1">
      <c r="A10" s="13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ht="15.75">
      <c r="A11" s="13"/>
      <c r="B11" s="14" t="s">
        <v>18</v>
      </c>
      <c r="C11" s="22"/>
      <c r="D11" s="22"/>
      <c r="E11" s="23"/>
      <c r="F11" s="23"/>
      <c r="G11" s="23"/>
      <c r="H11" s="39"/>
      <c r="I11" s="13"/>
      <c r="J11" s="13"/>
      <c r="K11" s="13"/>
      <c r="L11" s="13"/>
      <c r="M11" s="13"/>
    </row>
    <row r="12" spans="1:13" ht="15.75">
      <c r="A12" s="13"/>
      <c r="B12" s="14"/>
      <c r="C12" s="25"/>
      <c r="D12" s="25"/>
      <c r="E12" s="11"/>
      <c r="F12" s="11"/>
      <c r="G12" s="11"/>
      <c r="H12" s="24"/>
      <c r="I12" s="13"/>
      <c r="J12" s="13"/>
      <c r="K12" s="13"/>
      <c r="L12" s="13"/>
      <c r="M12" s="13"/>
    </row>
    <row r="13" spans="1:13" ht="15" customHeight="1">
      <c r="A13" s="69" t="s">
        <v>0</v>
      </c>
      <c r="B13" s="69" t="s">
        <v>23</v>
      </c>
      <c r="C13" s="69" t="s">
        <v>1</v>
      </c>
      <c r="D13" s="69" t="s">
        <v>46</v>
      </c>
      <c r="E13" s="73" t="s">
        <v>42</v>
      </c>
      <c r="F13" s="73"/>
      <c r="G13" s="73" t="s">
        <v>43</v>
      </c>
      <c r="H13" s="73"/>
      <c r="I13" s="73" t="s">
        <v>44</v>
      </c>
      <c r="J13" s="73"/>
      <c r="K13" s="73" t="s">
        <v>45</v>
      </c>
      <c r="L13" s="73"/>
      <c r="M13" s="70" t="s">
        <v>2</v>
      </c>
    </row>
    <row r="14" spans="1:13" ht="15">
      <c r="A14" s="69"/>
      <c r="B14" s="69"/>
      <c r="C14" s="69"/>
      <c r="D14" s="69"/>
      <c r="E14" s="73"/>
      <c r="F14" s="73"/>
      <c r="G14" s="73"/>
      <c r="H14" s="73"/>
      <c r="I14" s="73"/>
      <c r="J14" s="73"/>
      <c r="K14" s="73"/>
      <c r="L14" s="73"/>
      <c r="M14" s="71"/>
    </row>
    <row r="15" spans="1:13" ht="36" customHeight="1">
      <c r="A15" s="69"/>
      <c r="B15" s="69"/>
      <c r="C15" s="69"/>
      <c r="D15" s="69"/>
      <c r="E15" s="40" t="s">
        <v>3</v>
      </c>
      <c r="F15" s="40" t="s">
        <v>4</v>
      </c>
      <c r="G15" s="40" t="s">
        <v>3</v>
      </c>
      <c r="H15" s="40" t="s">
        <v>4</v>
      </c>
      <c r="I15" s="40" t="s">
        <v>3</v>
      </c>
      <c r="J15" s="40" t="s">
        <v>4</v>
      </c>
      <c r="K15" s="40" t="s">
        <v>3</v>
      </c>
      <c r="L15" s="40" t="s">
        <v>4</v>
      </c>
      <c r="M15" s="72"/>
    </row>
    <row r="16" spans="1:13" ht="15">
      <c r="A16" s="60" t="s">
        <v>19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2"/>
      <c r="M16" s="2"/>
    </row>
    <row r="17" spans="1:13" ht="15">
      <c r="A17" s="60" t="s">
        <v>20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2"/>
      <c r="M17" s="2"/>
    </row>
    <row r="18" spans="1:13" ht="15" customHeight="1">
      <c r="A18" s="77" t="s">
        <v>21</v>
      </c>
      <c r="B18" s="66" t="s">
        <v>22</v>
      </c>
      <c r="C18" s="44" t="s">
        <v>5</v>
      </c>
      <c r="D18" s="7">
        <f>D20+D21+D22+D23+D24</f>
        <v>22865.8</v>
      </c>
      <c r="E18" s="7">
        <f aca="true" t="shared" si="0" ref="E18:L18">E20+E21+E22+E23+E24</f>
        <v>5333.108</v>
      </c>
      <c r="F18" s="7">
        <f t="shared" si="0"/>
        <v>23.323513719178862</v>
      </c>
      <c r="G18" s="7">
        <f t="shared" si="0"/>
        <v>10999.532</v>
      </c>
      <c r="H18" s="7">
        <f t="shared" si="0"/>
        <v>48.10473283243971</v>
      </c>
      <c r="I18" s="7">
        <f t="shared" si="0"/>
        <v>16037.922</v>
      </c>
      <c r="J18" s="7">
        <f t="shared" si="0"/>
        <v>70.13934347365935</v>
      </c>
      <c r="K18" s="7">
        <f t="shared" si="0"/>
        <v>22389.489</v>
      </c>
      <c r="L18" s="7">
        <f t="shared" si="0"/>
        <v>97.91692833839184</v>
      </c>
      <c r="M18" s="74"/>
    </row>
    <row r="19" spans="1:13" ht="15">
      <c r="A19" s="78"/>
      <c r="B19" s="67"/>
      <c r="C19" s="118" t="s">
        <v>6</v>
      </c>
      <c r="D19" s="80"/>
      <c r="E19" s="80"/>
      <c r="F19" s="80"/>
      <c r="G19" s="80"/>
      <c r="H19" s="80"/>
      <c r="I19" s="80"/>
      <c r="J19" s="80"/>
      <c r="K19" s="80"/>
      <c r="L19" s="81"/>
      <c r="M19" s="75"/>
    </row>
    <row r="20" spans="1:13" ht="25.5">
      <c r="A20" s="78"/>
      <c r="B20" s="67"/>
      <c r="C20" s="43" t="s">
        <v>7</v>
      </c>
      <c r="D20" s="7">
        <v>0</v>
      </c>
      <c r="E20" s="7"/>
      <c r="F20" s="7"/>
      <c r="G20" s="7"/>
      <c r="H20" s="7"/>
      <c r="I20" s="7"/>
      <c r="J20" s="7"/>
      <c r="K20" s="7"/>
      <c r="L20" s="7"/>
      <c r="M20" s="75"/>
    </row>
    <row r="21" spans="1:13" ht="38.25">
      <c r="A21" s="78"/>
      <c r="B21" s="67"/>
      <c r="C21" s="45" t="s">
        <v>8</v>
      </c>
      <c r="D21" s="7">
        <v>0</v>
      </c>
      <c r="E21" s="7"/>
      <c r="F21" s="7"/>
      <c r="G21" s="7"/>
      <c r="H21" s="7"/>
      <c r="I21" s="7"/>
      <c r="J21" s="7"/>
      <c r="K21" s="7"/>
      <c r="L21" s="7"/>
      <c r="M21" s="75"/>
    </row>
    <row r="22" spans="1:13" ht="38.25">
      <c r="A22" s="78"/>
      <c r="B22" s="67"/>
      <c r="C22" s="42" t="s">
        <v>9</v>
      </c>
      <c r="D22" s="7">
        <v>0</v>
      </c>
      <c r="E22" s="7"/>
      <c r="F22" s="7"/>
      <c r="G22" s="7"/>
      <c r="H22" s="7"/>
      <c r="I22" s="7"/>
      <c r="J22" s="7"/>
      <c r="K22" s="7"/>
      <c r="L22" s="7"/>
      <c r="M22" s="75"/>
    </row>
    <row r="23" spans="1:13" ht="25.5">
      <c r="A23" s="78"/>
      <c r="B23" s="67"/>
      <c r="C23" s="43" t="s">
        <v>10</v>
      </c>
      <c r="D23" s="7">
        <v>22865.8</v>
      </c>
      <c r="E23" s="46">
        <v>5333.108</v>
      </c>
      <c r="F23" s="47">
        <f>E23/D23*100</f>
        <v>23.323513719178862</v>
      </c>
      <c r="G23" s="7">
        <v>10999.532</v>
      </c>
      <c r="H23" s="7">
        <f>G23/D23*100</f>
        <v>48.10473283243971</v>
      </c>
      <c r="I23" s="7">
        <v>16037.922</v>
      </c>
      <c r="J23" s="7">
        <f>I23/D23*100</f>
        <v>70.13934347365935</v>
      </c>
      <c r="K23" s="7">
        <v>22389.489</v>
      </c>
      <c r="L23" s="47">
        <f>K23/D23*100</f>
        <v>97.91692833839184</v>
      </c>
      <c r="M23" s="75"/>
    </row>
    <row r="24" spans="1:13" ht="25.5">
      <c r="A24" s="79"/>
      <c r="B24" s="119"/>
      <c r="C24" s="42" t="s">
        <v>11</v>
      </c>
      <c r="D24" s="7">
        <v>0</v>
      </c>
      <c r="E24" s="48"/>
      <c r="F24" s="7"/>
      <c r="G24" s="7"/>
      <c r="H24" s="7"/>
      <c r="I24" s="7"/>
      <c r="J24" s="7"/>
      <c r="K24" s="48"/>
      <c r="L24" s="7"/>
      <c r="M24" s="76"/>
    </row>
    <row r="25" spans="1:13" ht="34.5" customHeight="1">
      <c r="A25" s="63" t="s">
        <v>47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</row>
    <row r="26" spans="1:13" ht="54.75" customHeight="1">
      <c r="A26" s="88" t="s">
        <v>48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0"/>
    </row>
    <row r="27" spans="1:13" ht="64.5" customHeight="1">
      <c r="A27" s="63" t="s">
        <v>52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1:13" ht="35.25" customHeight="1">
      <c r="A28" s="88" t="s">
        <v>53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</row>
    <row r="29" spans="1:13" ht="80.25" customHeight="1">
      <c r="A29" s="63" t="s">
        <v>54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1:13" ht="44.25" customHeight="1">
      <c r="A30" s="63" t="s">
        <v>49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1:13" ht="37.5" customHeight="1">
      <c r="A31" s="63" t="s">
        <v>55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1:13" ht="79.5" customHeight="1">
      <c r="A32" s="63" t="s">
        <v>56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1:13" ht="15">
      <c r="A33" s="66"/>
      <c r="B33" s="66" t="s">
        <v>38</v>
      </c>
      <c r="C33" s="37" t="s">
        <v>5</v>
      </c>
      <c r="D33" s="10">
        <f>D35+D36+D37+D38+D39</f>
        <v>22865.8</v>
      </c>
      <c r="E33" s="10">
        <f>E35+E36+E37+E38+E39</f>
        <v>5333.108</v>
      </c>
      <c r="F33" s="7">
        <f aca="true" t="shared" si="1" ref="F33:L33">F35+F36+F37+F38+F39</f>
        <v>23.323513719178862</v>
      </c>
      <c r="G33" s="7">
        <f t="shared" si="1"/>
        <v>10999.532</v>
      </c>
      <c r="H33" s="7">
        <f t="shared" si="1"/>
        <v>48.10473283243971</v>
      </c>
      <c r="I33" s="7">
        <f t="shared" si="1"/>
        <v>16037.922</v>
      </c>
      <c r="J33" s="7">
        <f t="shared" si="1"/>
        <v>70.13934347365935</v>
      </c>
      <c r="K33" s="7">
        <f t="shared" si="1"/>
        <v>22389.489</v>
      </c>
      <c r="L33" s="7">
        <f t="shared" si="1"/>
        <v>97.91692833839184</v>
      </c>
      <c r="M33" s="35"/>
    </row>
    <row r="34" spans="1:13" ht="15">
      <c r="A34" s="67"/>
      <c r="B34" s="67"/>
      <c r="C34" s="80" t="s">
        <v>6</v>
      </c>
      <c r="D34" s="80"/>
      <c r="E34" s="80"/>
      <c r="F34" s="80"/>
      <c r="G34" s="80"/>
      <c r="H34" s="80"/>
      <c r="I34" s="80"/>
      <c r="J34" s="80"/>
      <c r="K34" s="80"/>
      <c r="L34" s="81"/>
      <c r="M34" s="36"/>
    </row>
    <row r="35" spans="1:13" ht="25.5">
      <c r="A35" s="67"/>
      <c r="B35" s="67"/>
      <c r="C35" s="49" t="s">
        <v>7</v>
      </c>
      <c r="D35" s="7">
        <v>0</v>
      </c>
      <c r="E35" s="48"/>
      <c r="F35" s="50"/>
      <c r="G35" s="50"/>
      <c r="H35" s="50"/>
      <c r="I35" s="50"/>
      <c r="J35" s="50"/>
      <c r="K35" s="48"/>
      <c r="L35" s="50"/>
      <c r="M35" s="35"/>
    </row>
    <row r="36" spans="1:13" ht="38.25">
      <c r="A36" s="67"/>
      <c r="B36" s="67"/>
      <c r="C36" s="44" t="s">
        <v>8</v>
      </c>
      <c r="D36" s="7">
        <v>0</v>
      </c>
      <c r="E36" s="7"/>
      <c r="F36" s="10"/>
      <c r="G36" s="10"/>
      <c r="H36" s="10"/>
      <c r="I36" s="10"/>
      <c r="J36" s="10"/>
      <c r="K36" s="7"/>
      <c r="L36" s="10"/>
      <c r="M36" s="35"/>
    </row>
    <row r="37" spans="1:13" ht="38.25">
      <c r="A37" s="67"/>
      <c r="B37" s="67"/>
      <c r="C37" s="37" t="s">
        <v>9</v>
      </c>
      <c r="D37" s="7">
        <v>0</v>
      </c>
      <c r="E37" s="7"/>
      <c r="F37" s="10"/>
      <c r="G37" s="10"/>
      <c r="H37" s="10"/>
      <c r="I37" s="10"/>
      <c r="J37" s="10"/>
      <c r="K37" s="7"/>
      <c r="L37" s="10"/>
      <c r="M37" s="35"/>
    </row>
    <row r="38" spans="1:13" ht="25.5">
      <c r="A38" s="67"/>
      <c r="B38" s="67"/>
      <c r="C38" s="49" t="s">
        <v>10</v>
      </c>
      <c r="D38" s="7">
        <v>22865.8</v>
      </c>
      <c r="E38" s="46">
        <v>5333.108</v>
      </c>
      <c r="F38" s="47">
        <f>E38/D38*100</f>
        <v>23.323513719178862</v>
      </c>
      <c r="G38" s="7">
        <v>10999.532</v>
      </c>
      <c r="H38" s="7">
        <f>G38/D38*100</f>
        <v>48.10473283243971</v>
      </c>
      <c r="I38" s="7">
        <v>16037.922</v>
      </c>
      <c r="J38" s="7">
        <f>I38/D38*100</f>
        <v>70.13934347365935</v>
      </c>
      <c r="K38" s="7">
        <v>22389.489</v>
      </c>
      <c r="L38" s="47">
        <f>K38/D38*100</f>
        <v>97.91692833839184</v>
      </c>
      <c r="M38" s="35"/>
    </row>
    <row r="39" spans="1:13" ht="25.5">
      <c r="A39" s="67"/>
      <c r="B39" s="67"/>
      <c r="C39" s="37" t="s">
        <v>11</v>
      </c>
      <c r="D39" s="7">
        <v>0</v>
      </c>
      <c r="E39" s="7"/>
      <c r="F39" s="10"/>
      <c r="G39" s="10"/>
      <c r="H39" s="10"/>
      <c r="I39" s="10"/>
      <c r="J39" s="10"/>
      <c r="K39" s="7"/>
      <c r="L39" s="10"/>
      <c r="M39" s="35"/>
    </row>
    <row r="40" spans="1:13" ht="15" customHeight="1">
      <c r="A40" s="77" t="s">
        <v>39</v>
      </c>
      <c r="B40" s="66" t="s">
        <v>40</v>
      </c>
      <c r="C40" s="44" t="s">
        <v>5</v>
      </c>
      <c r="D40" s="10">
        <f>D42+D43+D44+D45+D46</f>
        <v>1016.6</v>
      </c>
      <c r="E40" s="10">
        <f>E42+E43+E44+E45+E46</f>
        <v>42.388</v>
      </c>
      <c r="F40" s="47">
        <f>E40/D40*100</f>
        <v>4.169584890812512</v>
      </c>
      <c r="G40" s="10">
        <f>G42+G43+G44+G45+G46</f>
        <v>200.641</v>
      </c>
      <c r="H40" s="7">
        <f>G40/D40*100</f>
        <v>19.736474522919533</v>
      </c>
      <c r="I40" s="10">
        <f>I42+I43+I44+I45+I46</f>
        <v>809.97</v>
      </c>
      <c r="J40" s="7">
        <f>I40/D40*100</f>
        <v>79.67440487900846</v>
      </c>
      <c r="K40" s="10">
        <f>K42+K43+K44+K45+K46</f>
        <v>1016.6</v>
      </c>
      <c r="L40" s="7">
        <f>(K40*100)/D40</f>
        <v>100</v>
      </c>
      <c r="M40" s="74"/>
    </row>
    <row r="41" spans="1:13" ht="15">
      <c r="A41" s="78"/>
      <c r="B41" s="67"/>
      <c r="C41" s="80" t="s">
        <v>6</v>
      </c>
      <c r="D41" s="80"/>
      <c r="E41" s="80"/>
      <c r="F41" s="80"/>
      <c r="G41" s="80"/>
      <c r="H41" s="80"/>
      <c r="I41" s="80"/>
      <c r="J41" s="80"/>
      <c r="K41" s="80"/>
      <c r="L41" s="81"/>
      <c r="M41" s="75"/>
    </row>
    <row r="42" spans="1:13" ht="25.5">
      <c r="A42" s="78"/>
      <c r="B42" s="67"/>
      <c r="C42" s="49" t="s">
        <v>7</v>
      </c>
      <c r="D42" s="50">
        <v>0</v>
      </c>
      <c r="E42" s="50"/>
      <c r="F42" s="50"/>
      <c r="G42" s="50"/>
      <c r="H42" s="50"/>
      <c r="I42" s="50"/>
      <c r="J42" s="50"/>
      <c r="K42" s="50"/>
      <c r="L42" s="50"/>
      <c r="M42" s="75"/>
    </row>
    <row r="43" spans="1:13" ht="38.25">
      <c r="A43" s="78"/>
      <c r="B43" s="67"/>
      <c r="C43" s="44" t="s">
        <v>8</v>
      </c>
      <c r="D43" s="10">
        <v>535.2</v>
      </c>
      <c r="E43" s="10">
        <v>7.675</v>
      </c>
      <c r="F43" s="47">
        <f>E43/D43*100</f>
        <v>1.4340433482810162</v>
      </c>
      <c r="G43" s="10">
        <v>151.678</v>
      </c>
      <c r="H43" s="7">
        <f>G43/D43*100</f>
        <v>28.340433482810163</v>
      </c>
      <c r="I43" s="10">
        <v>477.45</v>
      </c>
      <c r="J43" s="47">
        <f>I43/D43*100</f>
        <v>89.20964125560538</v>
      </c>
      <c r="K43" s="10">
        <v>535.2</v>
      </c>
      <c r="L43" s="47">
        <f>K43/D43*100</f>
        <v>100</v>
      </c>
      <c r="M43" s="75"/>
    </row>
    <row r="44" spans="1:13" ht="38.25">
      <c r="A44" s="78"/>
      <c r="B44" s="67"/>
      <c r="C44" s="37" t="s">
        <v>9</v>
      </c>
      <c r="D44" s="10">
        <v>0</v>
      </c>
      <c r="E44" s="10"/>
      <c r="F44" s="10"/>
      <c r="G44" s="10"/>
      <c r="H44" s="10"/>
      <c r="I44" s="10"/>
      <c r="J44" s="10"/>
      <c r="K44" s="10"/>
      <c r="L44" s="10"/>
      <c r="M44" s="75"/>
    </row>
    <row r="45" spans="1:13" ht="25.5">
      <c r="A45" s="78"/>
      <c r="B45" s="67"/>
      <c r="C45" s="49" t="s">
        <v>10</v>
      </c>
      <c r="D45" s="10">
        <v>481.4</v>
      </c>
      <c r="E45" s="10">
        <v>34.713</v>
      </c>
      <c r="F45" s="47">
        <f>E45/D45*100</f>
        <v>7.210843373493976</v>
      </c>
      <c r="G45" s="10">
        <v>48.963</v>
      </c>
      <c r="H45" s="7">
        <f>G45/D45*100</f>
        <v>10.170959700872457</v>
      </c>
      <c r="I45" s="10">
        <v>332.52</v>
      </c>
      <c r="J45" s="47">
        <f>I45/D45*100</f>
        <v>69.07353552139593</v>
      </c>
      <c r="K45" s="10">
        <v>481.4</v>
      </c>
      <c r="L45" s="47">
        <f>K45/D45*100</f>
        <v>100</v>
      </c>
      <c r="M45" s="75"/>
    </row>
    <row r="46" spans="1:13" ht="99" customHeight="1">
      <c r="A46" s="79"/>
      <c r="B46" s="67"/>
      <c r="C46" s="37" t="s">
        <v>11</v>
      </c>
      <c r="D46" s="10">
        <v>0</v>
      </c>
      <c r="E46" s="10"/>
      <c r="F46" s="10"/>
      <c r="G46" s="10"/>
      <c r="H46" s="10"/>
      <c r="I46" s="10"/>
      <c r="J46" s="10"/>
      <c r="K46" s="10"/>
      <c r="L46" s="10"/>
      <c r="M46" s="76"/>
    </row>
    <row r="47" spans="1:13" s="58" customFormat="1" ht="74.25" customHeight="1">
      <c r="A47" s="63" t="s">
        <v>57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</row>
    <row r="48" spans="1:13" ht="15">
      <c r="A48" s="66"/>
      <c r="B48" s="66" t="s">
        <v>41</v>
      </c>
      <c r="C48" s="44" t="s">
        <v>5</v>
      </c>
      <c r="D48" s="10">
        <f>D50+D51+D52+D53+D54</f>
        <v>1016.6</v>
      </c>
      <c r="E48" s="10">
        <f>E50+E51+E52+E53+E54</f>
        <v>42.388</v>
      </c>
      <c r="F48" s="47">
        <f>E48/D48*100</f>
        <v>4.169584890812512</v>
      </c>
      <c r="G48" s="10">
        <f>G50+G51+G52+G53+G54</f>
        <v>200.641</v>
      </c>
      <c r="H48" s="7">
        <f>G48/D48*100</f>
        <v>19.736474522919533</v>
      </c>
      <c r="I48" s="10">
        <f>I50+I51+I52+I53+I54</f>
        <v>809.97</v>
      </c>
      <c r="J48" s="7">
        <f>I48/D48*100</f>
        <v>79.67440487900846</v>
      </c>
      <c r="K48" s="10">
        <f>K50+K51+K52+K53+K54</f>
        <v>1016.6</v>
      </c>
      <c r="L48" s="7">
        <f>(K48*100)/D48</f>
        <v>100</v>
      </c>
      <c r="M48" s="74"/>
    </row>
    <row r="49" spans="1:13" ht="15">
      <c r="A49" s="67"/>
      <c r="B49" s="67"/>
      <c r="C49" s="80" t="s">
        <v>6</v>
      </c>
      <c r="D49" s="80"/>
      <c r="E49" s="80"/>
      <c r="F49" s="80"/>
      <c r="G49" s="80"/>
      <c r="H49" s="80"/>
      <c r="I49" s="80"/>
      <c r="J49" s="80"/>
      <c r="K49" s="80"/>
      <c r="L49" s="81"/>
      <c r="M49" s="75"/>
    </row>
    <row r="50" spans="1:15" ht="25.5">
      <c r="A50" s="67"/>
      <c r="B50" s="67"/>
      <c r="C50" s="49" t="s">
        <v>7</v>
      </c>
      <c r="D50" s="50">
        <v>0</v>
      </c>
      <c r="E50" s="50"/>
      <c r="F50" s="50"/>
      <c r="G50" s="50"/>
      <c r="H50" s="50"/>
      <c r="I50" s="50"/>
      <c r="J50" s="50"/>
      <c r="K50" s="50"/>
      <c r="L50" s="50"/>
      <c r="M50" s="75"/>
      <c r="O50" s="41"/>
    </row>
    <row r="51" spans="1:13" ht="38.25">
      <c r="A51" s="67"/>
      <c r="B51" s="67"/>
      <c r="C51" s="44" t="s">
        <v>8</v>
      </c>
      <c r="D51" s="10">
        <v>535.2</v>
      </c>
      <c r="E51" s="10">
        <v>7.675</v>
      </c>
      <c r="F51" s="47">
        <f>E51/D51*100</f>
        <v>1.4340433482810162</v>
      </c>
      <c r="G51" s="10">
        <v>151.678</v>
      </c>
      <c r="H51" s="7">
        <f>G51/D51*100</f>
        <v>28.340433482810163</v>
      </c>
      <c r="I51" s="10">
        <v>477.45</v>
      </c>
      <c r="J51" s="7">
        <f>I51/D51*100</f>
        <v>89.20964125560538</v>
      </c>
      <c r="K51" s="10">
        <v>535.2</v>
      </c>
      <c r="L51" s="47">
        <f>K51/D51*100</f>
        <v>100</v>
      </c>
      <c r="M51" s="75"/>
    </row>
    <row r="52" spans="1:13" ht="38.25">
      <c r="A52" s="67"/>
      <c r="B52" s="67"/>
      <c r="C52" s="37" t="s">
        <v>9</v>
      </c>
      <c r="D52" s="10">
        <v>0</v>
      </c>
      <c r="E52" s="10"/>
      <c r="F52" s="10"/>
      <c r="G52" s="10"/>
      <c r="H52" s="10"/>
      <c r="I52" s="10"/>
      <c r="J52" s="10"/>
      <c r="K52" s="10"/>
      <c r="L52" s="10"/>
      <c r="M52" s="75"/>
    </row>
    <row r="53" spans="1:13" ht="25.5">
      <c r="A53" s="67"/>
      <c r="B53" s="67"/>
      <c r="C53" s="49" t="s">
        <v>10</v>
      </c>
      <c r="D53" s="10">
        <v>481.4</v>
      </c>
      <c r="E53" s="10">
        <v>34.713</v>
      </c>
      <c r="F53" s="47">
        <f>E53/D53*100</f>
        <v>7.210843373493976</v>
      </c>
      <c r="G53" s="10">
        <v>48.963</v>
      </c>
      <c r="H53" s="7">
        <f>G53/D53*100</f>
        <v>10.170959700872457</v>
      </c>
      <c r="I53" s="10">
        <v>332.52</v>
      </c>
      <c r="J53" s="7">
        <f>I53/D53*100</f>
        <v>69.07353552139593</v>
      </c>
      <c r="K53" s="10">
        <v>481.4</v>
      </c>
      <c r="L53" s="47">
        <f>K53/D53*100</f>
        <v>100</v>
      </c>
      <c r="M53" s="75"/>
    </row>
    <row r="54" spans="1:13" ht="25.5">
      <c r="A54" s="67"/>
      <c r="B54" s="67"/>
      <c r="C54" s="37" t="s">
        <v>11</v>
      </c>
      <c r="D54" s="10">
        <v>0</v>
      </c>
      <c r="E54" s="10"/>
      <c r="F54" s="10"/>
      <c r="G54" s="10"/>
      <c r="H54" s="10"/>
      <c r="I54" s="10"/>
      <c r="J54" s="10"/>
      <c r="K54" s="10"/>
      <c r="L54" s="10"/>
      <c r="M54" s="75"/>
    </row>
    <row r="55" spans="1:13" ht="25.5" customHeight="1">
      <c r="A55" s="82" t="s">
        <v>12</v>
      </c>
      <c r="B55" s="83"/>
      <c r="C55" s="42" t="s">
        <v>13</v>
      </c>
      <c r="D55" s="10">
        <f>D57+D58+D59+D60+D61</f>
        <v>23882.4</v>
      </c>
      <c r="E55" s="10">
        <f aca="true" t="shared" si="2" ref="E55:K55">E57+E58+E59+E60+E61</f>
        <v>5375.496</v>
      </c>
      <c r="F55" s="47">
        <f>E55/D55*100</f>
        <v>22.50819013164506</v>
      </c>
      <c r="G55" s="10">
        <f t="shared" si="2"/>
        <v>11200.172999999999</v>
      </c>
      <c r="H55" s="47">
        <f>G55/D55*100</f>
        <v>46.89718370013063</v>
      </c>
      <c r="I55" s="10">
        <f t="shared" si="2"/>
        <v>16847.892</v>
      </c>
      <c r="J55" s="47">
        <f>I55/D55*100</f>
        <v>70.54522158577026</v>
      </c>
      <c r="K55" s="10">
        <f t="shared" si="2"/>
        <v>23406.089000000004</v>
      </c>
      <c r="L55" s="7">
        <f>(K55/D55)*100</f>
        <v>98.00559826483102</v>
      </c>
      <c r="M55" s="76"/>
    </row>
    <row r="56" spans="1:13" ht="15">
      <c r="A56" s="84"/>
      <c r="B56" s="85"/>
      <c r="C56" s="92" t="s">
        <v>6</v>
      </c>
      <c r="D56" s="93"/>
      <c r="E56" s="93"/>
      <c r="F56" s="93"/>
      <c r="G56" s="93"/>
      <c r="H56" s="93"/>
      <c r="I56" s="93"/>
      <c r="J56" s="93"/>
      <c r="K56" s="93"/>
      <c r="L56" s="94"/>
      <c r="M56" s="38"/>
    </row>
    <row r="57" spans="1:13" ht="25.5">
      <c r="A57" s="84"/>
      <c r="B57" s="85"/>
      <c r="C57" s="8" t="s">
        <v>7</v>
      </c>
      <c r="D57" s="7">
        <v>0</v>
      </c>
      <c r="E57" s="7"/>
      <c r="F57" s="7"/>
      <c r="G57" s="7"/>
      <c r="H57" s="7"/>
      <c r="I57" s="7"/>
      <c r="J57" s="7"/>
      <c r="K57" s="7">
        <f>E57+G57+I57</f>
        <v>0</v>
      </c>
      <c r="L57" s="7"/>
      <c r="M57" s="38"/>
    </row>
    <row r="58" spans="1:13" ht="38.25">
      <c r="A58" s="84"/>
      <c r="B58" s="85"/>
      <c r="C58" s="9" t="s">
        <v>8</v>
      </c>
      <c r="D58" s="7">
        <f>D36+D51</f>
        <v>535.2</v>
      </c>
      <c r="E58" s="7">
        <f>E36+E51</f>
        <v>7.675</v>
      </c>
      <c r="F58" s="47">
        <f>E58/D58*100</f>
        <v>1.4340433482810162</v>
      </c>
      <c r="G58" s="7">
        <f>G36+G51</f>
        <v>151.678</v>
      </c>
      <c r="H58" s="7">
        <f>G58/D58*100</f>
        <v>28.340433482810163</v>
      </c>
      <c r="I58" s="7">
        <f>I36+I51</f>
        <v>477.45</v>
      </c>
      <c r="J58" s="7">
        <f>I58/D58*100</f>
        <v>89.20964125560538</v>
      </c>
      <c r="K58" s="10">
        <f>K51</f>
        <v>535.2</v>
      </c>
      <c r="L58" s="7">
        <f>(K58/D58)*100</f>
        <v>100</v>
      </c>
      <c r="M58" s="38"/>
    </row>
    <row r="59" spans="1:13" ht="38.25">
      <c r="A59" s="84"/>
      <c r="B59" s="85"/>
      <c r="C59" s="51" t="s">
        <v>9</v>
      </c>
      <c r="D59" s="7">
        <v>0</v>
      </c>
      <c r="E59" s="7"/>
      <c r="F59" s="7"/>
      <c r="G59" s="7"/>
      <c r="H59" s="7"/>
      <c r="I59" s="7"/>
      <c r="J59" s="7"/>
      <c r="K59" s="7">
        <f>E59+G59+I59</f>
        <v>0</v>
      </c>
      <c r="L59" s="7"/>
      <c r="M59" s="38"/>
    </row>
    <row r="60" spans="1:13" ht="15">
      <c r="A60" s="84"/>
      <c r="B60" s="85"/>
      <c r="C60" s="8" t="s">
        <v>10</v>
      </c>
      <c r="D60" s="7">
        <f>D38+D53</f>
        <v>23347.2</v>
      </c>
      <c r="E60" s="7">
        <f>E38+E53</f>
        <v>5367.821</v>
      </c>
      <c r="F60" s="47">
        <f>E60/D60*100</f>
        <v>22.991283751370613</v>
      </c>
      <c r="G60" s="7">
        <f>G38+G53</f>
        <v>11048.494999999999</v>
      </c>
      <c r="H60" s="7">
        <f>G60/D60*100</f>
        <v>47.32256972998903</v>
      </c>
      <c r="I60" s="7">
        <f>I38+I53</f>
        <v>16370.442000000001</v>
      </c>
      <c r="J60" s="7">
        <f>I60/D60*100</f>
        <v>70.11736739309211</v>
      </c>
      <c r="K60" s="7">
        <f>K38+K53</f>
        <v>22870.889000000003</v>
      </c>
      <c r="L60" s="7">
        <f>(K60/D60)*100</f>
        <v>97.95987955729167</v>
      </c>
      <c r="M60" s="38"/>
    </row>
    <row r="61" spans="1:13" ht="25.5">
      <c r="A61" s="86"/>
      <c r="B61" s="87"/>
      <c r="C61" s="51" t="s">
        <v>11</v>
      </c>
      <c r="D61" s="7">
        <v>0</v>
      </c>
      <c r="E61" s="48"/>
      <c r="F61" s="7"/>
      <c r="G61" s="7"/>
      <c r="H61" s="7"/>
      <c r="I61" s="7"/>
      <c r="J61" s="7"/>
      <c r="K61" s="7">
        <f>E61+G61+I61</f>
        <v>0</v>
      </c>
      <c r="L61" s="7"/>
      <c r="M61" s="52"/>
    </row>
    <row r="62" spans="1:13" ht="24.75" customHeight="1">
      <c r="A62" s="108" t="s">
        <v>33</v>
      </c>
      <c r="B62" s="109"/>
      <c r="C62" s="42" t="s">
        <v>34</v>
      </c>
      <c r="D62" s="10">
        <f>D64+D65+D66+D67+D68</f>
        <v>23882.4</v>
      </c>
      <c r="E62" s="10">
        <f>E64+E65+E66+E67+E68</f>
        <v>5375.496</v>
      </c>
      <c r="F62" s="47">
        <f>E62/D62*100</f>
        <v>22.50819013164506</v>
      </c>
      <c r="G62" s="10">
        <f>G64+G65+G66+G67+G68</f>
        <v>11200.172999999999</v>
      </c>
      <c r="H62" s="47">
        <f>G62/D62*100</f>
        <v>46.89718370013063</v>
      </c>
      <c r="I62" s="10">
        <f>I64+I65+I66+I67+I68</f>
        <v>16847.892</v>
      </c>
      <c r="J62" s="47">
        <f>I62/D62*100</f>
        <v>70.54522158577026</v>
      </c>
      <c r="K62" s="10">
        <f>K64+K65+K66+K67+K68</f>
        <v>23406.089000000004</v>
      </c>
      <c r="L62" s="7">
        <f>(K62/D62)*100</f>
        <v>98.00559826483102</v>
      </c>
      <c r="M62" s="105" t="s">
        <v>30</v>
      </c>
    </row>
    <row r="63" spans="1:13" ht="16.5" customHeight="1">
      <c r="A63" s="82"/>
      <c r="B63" s="110"/>
      <c r="C63" s="92" t="s">
        <v>6</v>
      </c>
      <c r="D63" s="103"/>
      <c r="E63" s="103"/>
      <c r="F63" s="103"/>
      <c r="G63" s="103"/>
      <c r="H63" s="103"/>
      <c r="I63" s="103"/>
      <c r="J63" s="103"/>
      <c r="K63" s="103"/>
      <c r="L63" s="104"/>
      <c r="M63" s="107"/>
    </row>
    <row r="64" spans="1:13" ht="23.25" customHeight="1">
      <c r="A64" s="82"/>
      <c r="B64" s="110"/>
      <c r="C64" s="8" t="s">
        <v>7</v>
      </c>
      <c r="D64" s="7">
        <v>0</v>
      </c>
      <c r="E64" s="7"/>
      <c r="F64" s="7"/>
      <c r="G64" s="7"/>
      <c r="H64" s="7"/>
      <c r="I64" s="7"/>
      <c r="J64" s="7"/>
      <c r="K64" s="7">
        <f>E64+G64+I64</f>
        <v>0</v>
      </c>
      <c r="L64" s="53"/>
      <c r="M64" s="107"/>
    </row>
    <row r="65" spans="1:13" ht="38.25" customHeight="1">
      <c r="A65" s="82"/>
      <c r="B65" s="110"/>
      <c r="C65" s="9" t="s">
        <v>8</v>
      </c>
      <c r="D65" s="7">
        <f>D58</f>
        <v>535.2</v>
      </c>
      <c r="E65" s="7">
        <f>E58</f>
        <v>7.675</v>
      </c>
      <c r="F65" s="47">
        <f>E65/D65*100</f>
        <v>1.4340433482810162</v>
      </c>
      <c r="G65" s="7">
        <f>G58</f>
        <v>151.678</v>
      </c>
      <c r="H65" s="7">
        <f>G65/D65*100</f>
        <v>28.340433482810163</v>
      </c>
      <c r="I65" s="7">
        <f>I58</f>
        <v>477.45</v>
      </c>
      <c r="J65" s="7">
        <f>I65/D65*100</f>
        <v>89.20964125560538</v>
      </c>
      <c r="K65" s="10">
        <f>K58</f>
        <v>535.2</v>
      </c>
      <c r="L65" s="53">
        <f>(K65/D65)*100</f>
        <v>100</v>
      </c>
      <c r="M65" s="107"/>
    </row>
    <row r="66" spans="1:13" ht="41.25" customHeight="1">
      <c r="A66" s="82"/>
      <c r="B66" s="110"/>
      <c r="C66" s="51" t="s">
        <v>9</v>
      </c>
      <c r="D66" s="7">
        <v>0</v>
      </c>
      <c r="E66" s="7"/>
      <c r="F66" s="7"/>
      <c r="G66" s="7"/>
      <c r="H66" s="7"/>
      <c r="I66" s="7"/>
      <c r="J66" s="7"/>
      <c r="K66" s="7">
        <f>E66+G66+I66</f>
        <v>0</v>
      </c>
      <c r="L66" s="53"/>
      <c r="M66" s="107"/>
    </row>
    <row r="67" spans="1:13" ht="21.75" customHeight="1">
      <c r="A67" s="82"/>
      <c r="B67" s="110"/>
      <c r="C67" s="8" t="s">
        <v>10</v>
      </c>
      <c r="D67" s="7">
        <f>D60</f>
        <v>23347.2</v>
      </c>
      <c r="E67" s="7">
        <f>E60</f>
        <v>5367.821</v>
      </c>
      <c r="F67" s="47">
        <f>E67/D67*100</f>
        <v>22.991283751370613</v>
      </c>
      <c r="G67" s="7">
        <f>G60</f>
        <v>11048.494999999999</v>
      </c>
      <c r="H67" s="7">
        <f>G67/D67*100</f>
        <v>47.32256972998903</v>
      </c>
      <c r="I67" s="7">
        <f>I60</f>
        <v>16370.442000000001</v>
      </c>
      <c r="J67" s="7">
        <f>I67/D67*100</f>
        <v>70.11736739309211</v>
      </c>
      <c r="K67" s="7">
        <f>K60</f>
        <v>22870.889000000003</v>
      </c>
      <c r="L67" s="53">
        <f>(K67/D67)*100</f>
        <v>97.95987955729167</v>
      </c>
      <c r="M67" s="107"/>
    </row>
    <row r="68" spans="1:13" ht="52.5" customHeight="1" hidden="1">
      <c r="A68" s="82"/>
      <c r="B68" s="110"/>
      <c r="C68" s="51" t="s">
        <v>11</v>
      </c>
      <c r="D68" s="7">
        <v>0</v>
      </c>
      <c r="E68" s="48"/>
      <c r="F68" s="7"/>
      <c r="G68" s="7"/>
      <c r="H68" s="7"/>
      <c r="I68" s="7"/>
      <c r="J68" s="7"/>
      <c r="K68" s="7">
        <f>E68+G68+I68</f>
        <v>0</v>
      </c>
      <c r="L68" s="53"/>
      <c r="M68" s="107"/>
    </row>
    <row r="69" spans="1:13" ht="23.25" customHeight="1">
      <c r="A69" s="111"/>
      <c r="B69" s="112"/>
      <c r="C69" s="51" t="s">
        <v>11</v>
      </c>
      <c r="D69" s="10">
        <v>0</v>
      </c>
      <c r="E69" s="10" t="s">
        <v>30</v>
      </c>
      <c r="F69" s="10" t="s">
        <v>30</v>
      </c>
      <c r="G69" s="10" t="s">
        <v>30</v>
      </c>
      <c r="H69" s="10" t="s">
        <v>30</v>
      </c>
      <c r="I69" s="10" t="s">
        <v>30</v>
      </c>
      <c r="J69" s="10" t="s">
        <v>30</v>
      </c>
      <c r="K69" s="10">
        <v>0</v>
      </c>
      <c r="L69" s="10" t="s">
        <v>30</v>
      </c>
      <c r="M69" s="115"/>
    </row>
    <row r="70" spans="1:13" ht="23.25" customHeight="1">
      <c r="A70" s="113" t="s">
        <v>6</v>
      </c>
      <c r="B70" s="114"/>
      <c r="C70" s="100" t="s">
        <v>30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2"/>
    </row>
    <row r="71" spans="1:13" ht="23.25" customHeight="1">
      <c r="A71" s="95" t="s">
        <v>35</v>
      </c>
      <c r="B71" s="96"/>
      <c r="C71" s="45" t="s">
        <v>34</v>
      </c>
      <c r="D71" s="10">
        <f>D73+D74+D75+D76+D77</f>
        <v>23882.4</v>
      </c>
      <c r="E71" s="10">
        <f>E73+E74+E75+E76+E77</f>
        <v>5375.496</v>
      </c>
      <c r="F71" s="54">
        <f>E71/D71*100</f>
        <v>22.50819013164506</v>
      </c>
      <c r="G71" s="10">
        <f>G73+G74+G75+G76+G77</f>
        <v>11200.172999999999</v>
      </c>
      <c r="H71" s="10">
        <f>G71/D71*100</f>
        <v>46.89718370013063</v>
      </c>
      <c r="I71" s="10">
        <f>I73+I74+I75+I76+I77</f>
        <v>16847.892</v>
      </c>
      <c r="J71" s="10">
        <f>I71/D71*100</f>
        <v>70.54522158577026</v>
      </c>
      <c r="K71" s="10">
        <f>K73+K74+K75+K76+K77</f>
        <v>23406.089000000004</v>
      </c>
      <c r="L71" s="59">
        <f>(K71/D71)*100</f>
        <v>98.00559826483102</v>
      </c>
      <c r="M71" s="105"/>
    </row>
    <row r="72" spans="1:13" ht="18" customHeight="1">
      <c r="A72" s="97"/>
      <c r="B72" s="98"/>
      <c r="C72" s="92" t="s">
        <v>6</v>
      </c>
      <c r="D72" s="103"/>
      <c r="E72" s="103"/>
      <c r="F72" s="103"/>
      <c r="G72" s="103"/>
      <c r="H72" s="103"/>
      <c r="I72" s="103"/>
      <c r="J72" s="103"/>
      <c r="K72" s="103"/>
      <c r="L72" s="104"/>
      <c r="M72" s="106"/>
    </row>
    <row r="73" spans="1:13" ht="27" customHeight="1">
      <c r="A73" s="97"/>
      <c r="B73" s="99"/>
      <c r="C73" s="8" t="s">
        <v>7</v>
      </c>
      <c r="D73" s="48">
        <v>0</v>
      </c>
      <c r="E73" s="48"/>
      <c r="F73" s="48"/>
      <c r="G73" s="48"/>
      <c r="H73" s="48"/>
      <c r="I73" s="48"/>
      <c r="J73" s="48"/>
      <c r="K73" s="48">
        <f>E73+G73+I73</f>
        <v>0</v>
      </c>
      <c r="L73" s="55"/>
      <c r="M73" s="107"/>
    </row>
    <row r="74" spans="1:13" ht="41.25" customHeight="1">
      <c r="A74" s="97"/>
      <c r="B74" s="99"/>
      <c r="C74" s="9" t="s">
        <v>8</v>
      </c>
      <c r="D74" s="7">
        <f>D58</f>
        <v>535.2</v>
      </c>
      <c r="E74" s="7">
        <f>E58</f>
        <v>7.675</v>
      </c>
      <c r="F74" s="47">
        <f>E74/D74*100</f>
        <v>1.4340433482810162</v>
      </c>
      <c r="G74" s="7">
        <f>G58</f>
        <v>151.678</v>
      </c>
      <c r="H74" s="7">
        <f>G74/D74*100</f>
        <v>28.340433482810163</v>
      </c>
      <c r="I74" s="7">
        <f>I58</f>
        <v>477.45</v>
      </c>
      <c r="J74" s="7">
        <f>I74/D74*100</f>
        <v>89.20964125560538</v>
      </c>
      <c r="K74" s="10">
        <f>K51</f>
        <v>535.2</v>
      </c>
      <c r="L74" s="53">
        <f>(K74/D74)*100</f>
        <v>100</v>
      </c>
      <c r="M74" s="107"/>
    </row>
    <row r="75" spans="1:13" ht="41.25" customHeight="1">
      <c r="A75" s="97"/>
      <c r="B75" s="99"/>
      <c r="C75" s="51" t="s">
        <v>9</v>
      </c>
      <c r="D75" s="7">
        <v>0</v>
      </c>
      <c r="E75" s="7"/>
      <c r="F75" s="7"/>
      <c r="G75" s="7"/>
      <c r="H75" s="7"/>
      <c r="I75" s="7"/>
      <c r="J75" s="7"/>
      <c r="K75" s="7">
        <f>E75+G75+I75</f>
        <v>0</v>
      </c>
      <c r="L75" s="53"/>
      <c r="M75" s="107"/>
    </row>
    <row r="76" spans="1:13" ht="28.5" customHeight="1">
      <c r="A76" s="97"/>
      <c r="B76" s="99"/>
      <c r="C76" s="8" t="s">
        <v>10</v>
      </c>
      <c r="D76" s="7">
        <f>D60</f>
        <v>23347.2</v>
      </c>
      <c r="E76" s="7">
        <f>E60</f>
        <v>5367.821</v>
      </c>
      <c r="F76" s="47">
        <f>E76/D76*100</f>
        <v>22.991283751370613</v>
      </c>
      <c r="G76" s="7">
        <f>G60</f>
        <v>11048.494999999999</v>
      </c>
      <c r="H76" s="7">
        <f>G76/D76*100</f>
        <v>47.32256972998903</v>
      </c>
      <c r="I76" s="7">
        <f>I60</f>
        <v>16370.442000000001</v>
      </c>
      <c r="J76" s="7">
        <f>I76/D76*100</f>
        <v>70.11736739309211</v>
      </c>
      <c r="K76" s="7">
        <f>K67</f>
        <v>22870.889000000003</v>
      </c>
      <c r="L76" s="53">
        <f>(K76/D76)*100</f>
        <v>97.95987955729167</v>
      </c>
      <c r="M76" s="107"/>
    </row>
    <row r="77" spans="1:13" ht="27" customHeight="1">
      <c r="A77" s="97"/>
      <c r="B77" s="99"/>
      <c r="C77" s="51" t="s">
        <v>11</v>
      </c>
      <c r="D77" s="56">
        <v>0</v>
      </c>
      <c r="E77" s="57"/>
      <c r="F77" s="57"/>
      <c r="G77" s="57"/>
      <c r="H77" s="57"/>
      <c r="I77" s="57"/>
      <c r="J77" s="57"/>
      <c r="K77" s="56">
        <v>0</v>
      </c>
      <c r="L77" s="57"/>
      <c r="M77" s="107"/>
    </row>
    <row r="78" spans="1:13" ht="15">
      <c r="A78" s="91" t="s">
        <v>30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8" ht="16.5" customHeight="1">
      <c r="B79" s="3" t="s">
        <v>14</v>
      </c>
      <c r="C79" s="5" t="s">
        <v>26</v>
      </c>
      <c r="D79" s="5"/>
      <c r="E79" s="6"/>
      <c r="F79" s="26"/>
      <c r="G79" s="26"/>
      <c r="H79" s="6"/>
    </row>
    <row r="80" spans="2:8" ht="16.5" customHeight="1">
      <c r="B80" s="3"/>
      <c r="C80" s="28"/>
      <c r="D80" s="28"/>
      <c r="E80" s="29"/>
      <c r="F80" s="30"/>
      <c r="G80" s="30"/>
      <c r="H80" s="29"/>
    </row>
    <row r="81" spans="2:8" ht="45" customHeight="1">
      <c r="B81" s="3" t="s">
        <v>15</v>
      </c>
      <c r="C81" s="5" t="s">
        <v>26</v>
      </c>
      <c r="D81" s="5"/>
      <c r="E81" s="6"/>
      <c r="F81" s="6"/>
      <c r="G81" s="6"/>
      <c r="H81" s="6"/>
    </row>
    <row r="82" spans="3:4" ht="15">
      <c r="C82" s="4"/>
      <c r="D82" s="4"/>
    </row>
    <row r="83" spans="2:8" ht="15">
      <c r="B83" s="3" t="s">
        <v>17</v>
      </c>
      <c r="C83" s="5" t="s">
        <v>27</v>
      </c>
      <c r="D83" s="5"/>
      <c r="E83" s="6"/>
      <c r="F83" s="6"/>
      <c r="G83" s="6"/>
      <c r="H83" s="6"/>
    </row>
    <row r="84" spans="3:4" ht="15">
      <c r="C84" s="4"/>
      <c r="D84" s="4"/>
    </row>
    <row r="85" spans="2:8" ht="15">
      <c r="B85" s="3" t="s">
        <v>36</v>
      </c>
      <c r="C85" s="5" t="s">
        <v>32</v>
      </c>
      <c r="D85" s="5"/>
      <c r="E85" s="6"/>
      <c r="F85" s="6"/>
      <c r="G85" s="6"/>
      <c r="H85" s="6"/>
    </row>
    <row r="86" spans="3:4" ht="15">
      <c r="C86" s="4"/>
      <c r="D86" s="4"/>
    </row>
    <row r="87" spans="3:4" ht="15">
      <c r="C87" s="4"/>
      <c r="D87" s="4"/>
    </row>
    <row r="88" spans="2:4" ht="24.75" customHeight="1">
      <c r="B88" s="1" t="s">
        <v>16</v>
      </c>
      <c r="C88" s="4" t="s">
        <v>28</v>
      </c>
      <c r="D88" s="4"/>
    </row>
  </sheetData>
  <sheetProtection/>
  <mergeCells count="47">
    <mergeCell ref="A30:M30"/>
    <mergeCell ref="M18:M24"/>
    <mergeCell ref="M48:M55"/>
    <mergeCell ref="A18:A24"/>
    <mergeCell ref="A28:M28"/>
    <mergeCell ref="A25:M25"/>
    <mergeCell ref="C19:L19"/>
    <mergeCell ref="B18:B24"/>
    <mergeCell ref="C49:L49"/>
    <mergeCell ref="A32:M32"/>
    <mergeCell ref="A78:M78"/>
    <mergeCell ref="C56:L56"/>
    <mergeCell ref="A71:B77"/>
    <mergeCell ref="C70:M70"/>
    <mergeCell ref="C63:L63"/>
    <mergeCell ref="M71:M77"/>
    <mergeCell ref="A62:B69"/>
    <mergeCell ref="A70:B70"/>
    <mergeCell ref="C72:L72"/>
    <mergeCell ref="M62:M69"/>
    <mergeCell ref="G13:H14"/>
    <mergeCell ref="A55:B61"/>
    <mergeCell ref="B48:B54"/>
    <mergeCell ref="C41:L41"/>
    <mergeCell ref="K13:L14"/>
    <mergeCell ref="A17:L17"/>
    <mergeCell ref="A29:M29"/>
    <mergeCell ref="A26:M26"/>
    <mergeCell ref="A27:M27"/>
    <mergeCell ref="I13:J14"/>
    <mergeCell ref="M40:M46"/>
    <mergeCell ref="A40:A46"/>
    <mergeCell ref="A48:A54"/>
    <mergeCell ref="A47:M47"/>
    <mergeCell ref="C34:L34"/>
    <mergeCell ref="B33:B39"/>
    <mergeCell ref="A33:A39"/>
    <mergeCell ref="A16:L16"/>
    <mergeCell ref="A31:M31"/>
    <mergeCell ref="B40:B46"/>
    <mergeCell ref="B9:M10"/>
    <mergeCell ref="A13:A15"/>
    <mergeCell ref="B13:B15"/>
    <mergeCell ref="C13:C15"/>
    <mergeCell ref="D13:D15"/>
    <mergeCell ref="M13:M15"/>
    <mergeCell ref="E13:F14"/>
  </mergeCells>
  <printOptions horizontalCentered="1"/>
  <pageMargins left="0.7086614173228347" right="0.7086614173228347" top="0.5511811023622047" bottom="0.5511811023622047" header="0" footer="0"/>
  <pageSetup horizontalDpi="600" verticalDpi="600" orientation="landscape" paperSize="9" scale="70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Мальцева</cp:lastModifiedBy>
  <cp:lastPrinted>2022-01-31T09:22:11Z</cp:lastPrinted>
  <dcterms:created xsi:type="dcterms:W3CDTF">2015-02-06T09:10:50Z</dcterms:created>
  <dcterms:modified xsi:type="dcterms:W3CDTF">2022-02-18T12:07:53Z</dcterms:modified>
  <cp:category/>
  <cp:version/>
  <cp:contentType/>
  <cp:contentStatus/>
</cp:coreProperties>
</file>