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010" yWindow="-30" windowWidth="15000" windowHeight="12735" activeTab="1"/>
  </bookViews>
  <sheets>
    <sheet name="деньги" sheetId="3" r:id="rId1"/>
    <sheet name="2  2019 Отчет об исполнении" sheetId="1" r:id="rId2"/>
    <sheet name="Лист1" sheetId="4" r:id="rId3"/>
  </sheets>
  <definedNames>
    <definedName name="_xlnm.Print_Titles" localSheetId="1">'2  2019 Отчет об исполнении'!$13:$15</definedName>
    <definedName name="_xlnm.Print_Area" localSheetId="1">'2  2019 Отчет об исполнении'!$A$1:$O$117</definedName>
  </definedNames>
  <calcPr calcId="145621"/>
</workbook>
</file>

<file path=xl/calcChain.xml><?xml version="1.0" encoding="utf-8"?>
<calcChain xmlns="http://schemas.openxmlformats.org/spreadsheetml/2006/main">
  <c r="I76" i="1" l="1"/>
  <c r="J76" i="1" s="1"/>
  <c r="J34" i="1"/>
  <c r="J58" i="1"/>
  <c r="I29" i="1"/>
  <c r="I50" i="1"/>
  <c r="J50" i="1" s="1"/>
  <c r="I26" i="1" l="1"/>
  <c r="I71" i="1"/>
  <c r="G27" i="3"/>
  <c r="H27" i="3"/>
  <c r="I27" i="3"/>
  <c r="J27" i="3"/>
  <c r="F27" i="3"/>
  <c r="N27" i="3" s="1"/>
  <c r="I66" i="1" l="1"/>
  <c r="I21" i="1"/>
  <c r="F53" i="1"/>
  <c r="J53" i="1" s="1"/>
  <c r="F26" i="1"/>
  <c r="J26" i="1" s="1"/>
  <c r="G45" i="1"/>
  <c r="I45" i="1" s="1"/>
  <c r="J45" i="1" s="1"/>
  <c r="F45" i="1"/>
  <c r="G29" i="1"/>
  <c r="F29" i="1"/>
  <c r="J29" i="1" s="1"/>
  <c r="G37" i="1"/>
  <c r="F37" i="1"/>
  <c r="F21" i="1"/>
  <c r="F71" i="1"/>
  <c r="J71" i="1" s="1"/>
  <c r="W4" i="3"/>
  <c r="W5" i="3"/>
  <c r="W3" i="3"/>
  <c r="W6" i="3" s="1"/>
  <c r="P11" i="3"/>
  <c r="Q11" i="3"/>
  <c r="O11" i="3"/>
  <c r="S7" i="3" l="1"/>
  <c r="S6" i="3"/>
  <c r="R11" i="3" s="1"/>
  <c r="I61" i="1"/>
  <c r="J21" i="1"/>
  <c r="I84" i="1"/>
  <c r="F66" i="1"/>
  <c r="F84" i="1" s="1"/>
  <c r="R13" i="3"/>
  <c r="I79" i="1" l="1"/>
  <c r="I91" i="1"/>
  <c r="J84" i="1"/>
  <c r="J66" i="1"/>
  <c r="H76" i="1"/>
  <c r="G71" i="1"/>
  <c r="G64" i="1"/>
  <c r="G66" i="1"/>
  <c r="G84" i="1" s="1"/>
  <c r="H26" i="1"/>
  <c r="G21" i="1"/>
  <c r="F64" i="1"/>
  <c r="G53" i="1"/>
  <c r="IV6" i="3"/>
  <c r="E26" i="4"/>
  <c r="F61" i="1"/>
  <c r="J61" i="1" s="1"/>
  <c r="IV2" i="3"/>
  <c r="IV3" i="3"/>
  <c r="IV4" i="3"/>
  <c r="IV5" i="3"/>
  <c r="IV7" i="3"/>
  <c r="IV8" i="3"/>
  <c r="IV9" i="3"/>
  <c r="IV10" i="3"/>
  <c r="IV11" i="3"/>
  <c r="IV12" i="3"/>
  <c r="IV13" i="3"/>
  <c r="IV20" i="3"/>
  <c r="I86" i="1" l="1"/>
  <c r="I99" i="1"/>
  <c r="G61" i="1"/>
  <c r="F82" i="1"/>
  <c r="F89" i="1" s="1"/>
  <c r="F97" i="1" s="1"/>
  <c r="G82" i="1"/>
  <c r="G89" i="1" s="1"/>
  <c r="G97" i="1" s="1"/>
  <c r="F91" i="1"/>
  <c r="J91" i="1" s="1"/>
  <c r="H71" i="1"/>
  <c r="H66" i="1"/>
  <c r="G91" i="1"/>
  <c r="H21" i="1"/>
  <c r="F79" i="1" l="1"/>
  <c r="J79" i="1" s="1"/>
  <c r="I94" i="1"/>
  <c r="G79" i="1"/>
  <c r="G86" i="1"/>
  <c r="G99" i="1"/>
  <c r="G94" i="1" s="1"/>
  <c r="F86" i="1"/>
  <c r="J86" i="1" s="1"/>
  <c r="F99" i="1"/>
  <c r="J99" i="1" s="1"/>
  <c r="H91" i="1"/>
  <c r="H61" i="1"/>
  <c r="H84" i="1"/>
  <c r="H86" i="1" l="1"/>
  <c r="F94" i="1"/>
  <c r="J94" i="1" s="1"/>
  <c r="H99" i="1"/>
  <c r="H79" i="1"/>
  <c r="H94" i="1" l="1"/>
</calcChain>
</file>

<file path=xl/sharedStrings.xml><?xml version="1.0" encoding="utf-8"?>
<sst xmlns="http://schemas.openxmlformats.org/spreadsheetml/2006/main" count="160" uniqueCount="80">
  <si>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</si>
  <si>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</si>
  <si>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</si>
  <si>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</si>
  <si>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</si>
  <si>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</si>
  <si>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</si>
  <si>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</si>
  <si>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</si>
  <si>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</si>
  <si>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</si>
  <si>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</si>
  <si>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</si>
  <si>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</si>
  <si>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</si>
  <si>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</si>
  <si>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Итого по подпрограмме 1</t>
  </si>
  <si>
    <t>ВСЕГО по программе</t>
  </si>
  <si>
    <t>Всего по программе:</t>
  </si>
  <si>
    <t xml:space="preserve">Руководитель программы: </t>
  </si>
  <si>
    <t xml:space="preserve">Отчет о ходе реализации </t>
  </si>
  <si>
    <t>в очередном году муниципальной программы</t>
  </si>
  <si>
    <t>Ответственный исполнитель:  Ковпака Д.И.</t>
  </si>
  <si>
    <t>-</t>
  </si>
  <si>
    <t xml:space="preserve"> Январь - декабрь </t>
  </si>
  <si>
    <t xml:space="preserve">                      (отчетный период)</t>
  </si>
  <si>
    <t xml:space="preserve">Должностное лицо, </t>
  </si>
  <si>
    <t xml:space="preserve">ответственное за           </t>
  </si>
  <si>
    <t>Согласовано:</t>
  </si>
  <si>
    <t>Т.Т. Черных</t>
  </si>
  <si>
    <t>начальник отдела финансов</t>
  </si>
  <si>
    <t xml:space="preserve">             (подпись)                              </t>
  </si>
  <si>
    <t>Всего по подпрограмме 1:</t>
  </si>
  <si>
    <t>1.1.3.</t>
  </si>
  <si>
    <r>
      <t xml:space="preserve">составление формы  </t>
    </r>
    <r>
      <rPr>
        <sz val="11"/>
        <rFont val="Times New Roman"/>
        <family val="1"/>
        <charset val="204"/>
      </rPr>
      <t xml:space="preserve"> </t>
    </r>
  </si>
  <si>
    <t>1.1</t>
  </si>
  <si>
    <t>1.2</t>
  </si>
  <si>
    <t>2.1</t>
  </si>
  <si>
    <t xml:space="preserve">  (Ф.И.О.)                                             (подпись)</t>
  </si>
  <si>
    <t>Начальник службы по делам ГО,ЧС и ПБ</t>
  </si>
  <si>
    <t>Д.И. Ковпака     51-033</t>
  </si>
  <si>
    <t>Подпрограмма 2.Укрепление пожарной безопасности в городском поселении Новоаганск</t>
  </si>
  <si>
    <t>1.1.</t>
  </si>
  <si>
    <t>2.1.</t>
  </si>
  <si>
    <t>Обеспечение первичных мер пожарной безопасности в границах поселения. (пока-затель 2.1; 2.2.)</t>
  </si>
  <si>
    <t>Обеспечение безопасности людей на водных объектах, охрана их жизни и здоровья.
(показатель 1.2)</t>
  </si>
  <si>
    <t>3.1</t>
  </si>
  <si>
    <t>«Безопасность жизнедеятельности в городском поселении Новоаганск»</t>
  </si>
  <si>
    <t>3-1 кв-л</t>
  </si>
  <si>
    <t>Начальник отдела экономики</t>
  </si>
  <si>
    <t>Л.Г.Мальцева</t>
  </si>
  <si>
    <t>Прочие расходы (1.1, 1.2, 2.1)</t>
  </si>
  <si>
    <t>ответственный исполнитель (структурное подразделение администрации городского поселения, му-ниципальное учреждение городского поселения)</t>
  </si>
  <si>
    <t xml:space="preserve">                                                                                 (должность)               (подпись)                (Ф.И.О.)               (номер телефона)</t>
  </si>
  <si>
    <t xml:space="preserve">Программа утверждена постановлением администрации городского поселения Новоаганск от 12.11.2019 №428: </t>
  </si>
  <si>
    <t>Объемы финансирования всего на 2020 год, тыс. руб.</t>
  </si>
  <si>
    <t>Исполнено на 01.04.2020</t>
  </si>
  <si>
    <t>Исполнено на 01.07.2020</t>
  </si>
  <si>
    <t>Исполнено на  01.10.2020</t>
  </si>
  <si>
    <t xml:space="preserve">Исполнено на 31.12.2020 год </t>
  </si>
  <si>
    <t xml:space="preserve"> ООО "Электроналадчик", исполнение мероприятия в  соответствии с условиями муниципального контракта от 24.12.2019г. № 1935  на 2020 год по техническому обслуживанию сирены С-40.</t>
  </si>
  <si>
    <t>Цель  1. Повышение защиты населения и территории поселения от угроз природного и техногенного характера.</t>
  </si>
  <si>
    <t xml:space="preserve"> Подпрограмма 1«Организация и обеспечение мероприятий в сфере гражданской обороны, защиты населения и тер-ритории поселения от чрезвычайных ситуаций»</t>
  </si>
  <si>
    <t>Задача 1. Обеспечение мероприятий в области гражданской обороны, защиты населения от чрезвычай-ных ситуаций природного и техногенного ха-рактера. .</t>
  </si>
  <si>
    <t>Задача 2. Повышение эффективности мер по обеспечению безопасности людей на водных объектах, охраны их жизни и здоровья</t>
  </si>
  <si>
    <t xml:space="preserve">Цель 2. Повышение уровня пожарной безопасности на территории поселения.  </t>
  </si>
  <si>
    <t>Задача 3.Создание и обеспечение условий для надлежа-щей противопожарной защиты.</t>
  </si>
  <si>
    <t>Защита населения от чрез-вычайных ситуаций при-родного и техногенного характера.
(показатель 1.1)</t>
  </si>
  <si>
    <t>1.1.1</t>
  </si>
  <si>
    <t>Профилактика и противо-действие распространению новой коронавирусной ин-фекции COVID-19.
 (показатель 1.2)</t>
  </si>
  <si>
    <t>1.1.2</t>
  </si>
  <si>
    <t>Осуществление через СМИ информационных сообще-ний, трансляцию видеоре-портажей, публикацию ста-тей и заметок, с целью пре-дупреждения чрезвычай-ных ситуаций, изготовле-ние памяток, листовок. (по-казатель 1.1)</t>
  </si>
  <si>
    <t>1.1.3</t>
  </si>
  <si>
    <t>Обслуживание систем опо-вещения (сирены С-40). (показатель 1.1)</t>
  </si>
  <si>
    <t>(в редакции  от 16.07.2020 №268)</t>
  </si>
  <si>
    <t xml:space="preserve">Водолазной обследование и чмстка дна озера Магылор, договор с ИП федченко №5/20 от 12.05.20 на сумму 42 000 руб. </t>
  </si>
  <si>
    <t>Выполнение мероприятий в соответствии заключеных Администрацией поселения: муниципального контракт с ИП Бурундуков на обслуживание и текущий ремонт источников противопожарного водоснабжения МК1559 от 24.12.19, муниципального контракт с ИП Парилов от 11.02.20 №2 на техническое обслуживание дымовых пожарных извещетелей,  договора на техническое обслуживание дымовых пожарных извещетелей от 15.01.20 №021/2020.  Приобретение элементов питания для дымовых пожарных извещетелей, 1020 руб.  Приобретение элементов питания для дымовых пожарных извещетелей, 840 руб. Выплата материального стимулирования  патрульно-маневренных групп, 261 руб. Поставка и установка дымовых пожарных извещателей с GSM модулкм, муниципальный контракт №8 от 12.03.20 с ООО "НОВА 112" на сумму 205 600 руб.</t>
  </si>
  <si>
    <t>Приобретение дезинфицирующих средств договор №2020192000 от 10.04.2020г.  ООО "КЗХ", сумма 427 500 руб. Приобретение очков защитных, респираторов, перчаток, ОЗК, комбинезонов  договор №18 от 06.05.2020г. с ИП Терехова, сумма78 828 руб. Приобретение облучатель-рециркулятрора договор №97 от 01.06.20 с ООО "Медстайл", сумма 64 500 руб. Поставка питьевой воды, договор АО "АМЖКУ" №207 от 20.04.20 на сумму 867,24 руб.  Поставка питьевой воды, договор АО "АМЖКУ" №207 от 20.04.20 на сумму 3179,88 руб.  Обработка остановочных павилионов договор с АО "АМЖКУ" №90 от 17.04.20 на сумму 34765 руб. Приобретение бесконтактных термометров, договр с ИП Копытова №390Т от 28.05.20 на сумму 16 380Руб.  Обработка мест общего пользования жилого фонда, договор  с ООО "АТЭМСС" №92 от 30.04.20 на сумму 150 000 руб. Проведение дезинфицирующих работ, договор с  ООО "АТЭМСС" №7 от 25.06.20 на сумму 74 760 руб. Услуги уборщика помещений (заработная плата - 5926,99 + налоги 2732.32 руб). Приобретение  марли,перчаток,  ниток, антисептика, хлора, сумма - 31 500 руб. Договор с ИП Воробьев №103 от 25.06.20 на сумму 38 500 руб.</t>
  </si>
  <si>
    <t>Мероприятия  запланированынао 3 квартал 2020 года</t>
  </si>
  <si>
    <r>
      <t xml:space="preserve">         </t>
    </r>
    <r>
      <rPr>
        <u/>
        <sz val="12"/>
        <color indexed="8"/>
        <rFont val="Times New Roman"/>
        <family val="1"/>
        <charset val="204"/>
      </rPr>
      <t xml:space="preserve">  на 01.07.2020 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</si>
</sst>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00"/>
    <numFmt numFmtId="166" formatCode="#,##0.00;[Red]\-#,##0.00;0.00"/>
    <numFmt numFmtId="167" formatCode="0.0"/>
    <numFmt numFmtId="168" formatCode="0.0000"/>
    <numFmt numFmtId="169" formatCode="0.00000"/>
  </numFmts>
  <fonts count="3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u/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0" borderId="0"/>
    <xf numFmtId="164" fontId="11" fillId="0" borderId="0" applyFont="0" applyFill="0" applyBorder="0" applyAlignment="0" applyProtection="0"/>
    <xf numFmtId="0" fontId="31" fillId="0" borderId="0"/>
    <xf numFmtId="0" fontId="31" fillId="0" borderId="0"/>
  </cellStyleXfs>
  <cellXfs count="20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/>
    <xf numFmtId="0" fontId="8" fillId="0" borderId="0" xfId="0" applyFont="1"/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Fill="1" applyBorder="1" applyAlignment="1" applyProtection="1">
      <alignment vertical="center" wrapText="1"/>
      <protection locked="0"/>
    </xf>
    <xf numFmtId="4" fontId="12" fillId="0" borderId="3" xfId="0" applyNumberFormat="1" applyFont="1" applyFill="1" applyBorder="1" applyAlignment="1" applyProtection="1">
      <alignment vertical="center" wrapText="1"/>
      <protection locked="0"/>
    </xf>
    <xf numFmtId="4" fontId="10" fillId="0" borderId="4" xfId="0" applyNumberFormat="1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/>
    <xf numFmtId="4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6" fillId="0" borderId="0" xfId="0" applyFont="1" applyAlignment="1">
      <alignment wrapText="1"/>
    </xf>
    <xf numFmtId="0" fontId="17" fillId="0" borderId="9" xfId="0" applyFont="1" applyBorder="1"/>
    <xf numFmtId="0" fontId="19" fillId="0" borderId="9" xfId="0" applyFont="1" applyBorder="1" applyAlignment="1"/>
    <xf numFmtId="0" fontId="0" fillId="0" borderId="0" xfId="0" applyFont="1"/>
    <xf numFmtId="165" fontId="10" fillId="0" borderId="1" xfId="2" applyNumberFormat="1" applyFont="1" applyFill="1" applyBorder="1" applyAlignment="1" applyProtection="1">
      <alignment vertical="center" wrapText="1"/>
      <protection locked="0"/>
    </xf>
    <xf numFmtId="0" fontId="0" fillId="0" borderId="9" xfId="0" applyBorder="1"/>
    <xf numFmtId="0" fontId="21" fillId="0" borderId="0" xfId="0" applyFont="1"/>
    <xf numFmtId="0" fontId="16" fillId="0" borderId="9" xfId="0" applyFont="1" applyBorder="1"/>
    <xf numFmtId="0" fontId="21" fillId="0" borderId="9" xfId="0" applyFont="1" applyBorder="1"/>
    <xf numFmtId="49" fontId="22" fillId="0" borderId="0" xfId="0" applyNumberFormat="1" applyFont="1" applyAlignment="1">
      <alignment horizontal="center"/>
    </xf>
    <xf numFmtId="165" fontId="23" fillId="0" borderId="0" xfId="0" applyNumberFormat="1" applyFont="1"/>
    <xf numFmtId="0" fontId="23" fillId="0" borderId="0" xfId="0" applyFont="1"/>
    <xf numFmtId="165" fontId="23" fillId="2" borderId="0" xfId="0" applyNumberFormat="1" applyFont="1" applyFill="1"/>
    <xf numFmtId="165" fontId="9" fillId="0" borderId="1" xfId="2" applyNumberFormat="1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12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12" fillId="0" borderId="1" xfId="0" applyNumberFormat="1" applyFont="1" applyFill="1" applyBorder="1" applyAlignment="1" applyProtection="1">
      <alignment vertical="center" wrapText="1"/>
      <protection locked="0"/>
    </xf>
    <xf numFmtId="165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5" xfId="0" applyNumberFormat="1" applyFont="1" applyFill="1" applyBorder="1" applyAlignment="1" applyProtection="1">
      <alignment vertical="center" wrapText="1"/>
      <protection locked="0"/>
    </xf>
    <xf numFmtId="4" fontId="20" fillId="0" borderId="4" xfId="0" applyNumberFormat="1" applyFont="1" applyFill="1" applyBorder="1" applyAlignment="1" applyProtection="1">
      <alignment vertical="center" wrapText="1"/>
      <protection locked="0"/>
    </xf>
    <xf numFmtId="165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9" xfId="0" applyFont="1" applyBorder="1"/>
    <xf numFmtId="4" fontId="9" fillId="0" borderId="4" xfId="0" applyNumberFormat="1" applyFont="1" applyFill="1" applyBorder="1" applyAlignment="1" applyProtection="1">
      <alignment vertical="center" wrapText="1"/>
      <protection locked="0"/>
    </xf>
    <xf numFmtId="4" fontId="9" fillId="0" borderId="5" xfId="0" applyNumberFormat="1" applyFont="1" applyFill="1" applyBorder="1" applyAlignment="1" applyProtection="1">
      <alignment vertical="center" wrapText="1"/>
      <protection locked="0"/>
    </xf>
    <xf numFmtId="165" fontId="23" fillId="0" borderId="0" xfId="0" applyNumberFormat="1" applyFont="1" applyFill="1"/>
    <xf numFmtId="165" fontId="26" fillId="0" borderId="0" xfId="0" applyNumberFormat="1" applyFont="1" applyFill="1"/>
    <xf numFmtId="165" fontId="24" fillId="0" borderId="0" xfId="0" applyNumberFormat="1" applyFont="1" applyFill="1"/>
    <xf numFmtId="0" fontId="23" fillId="0" borderId="0" xfId="0" applyFont="1" applyFill="1"/>
    <xf numFmtId="165" fontId="0" fillId="0" borderId="0" xfId="0" applyNumberFormat="1"/>
    <xf numFmtId="165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20" fillId="0" borderId="1" xfId="2" applyNumberFormat="1" applyFont="1" applyFill="1" applyBorder="1" applyAlignment="1" applyProtection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0" borderId="4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4" xfId="0" applyNumberFormat="1" applyFont="1" applyFill="1" applyBorder="1" applyAlignment="1" applyProtection="1">
      <alignment horizontal="center" vertical="center"/>
      <protection locked="0"/>
    </xf>
    <xf numFmtId="165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8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8" xfId="0" applyNumberFormat="1" applyFont="1" applyFill="1" applyBorder="1" applyAlignment="1" applyProtection="1">
      <alignment horizontal="center" vertical="center"/>
      <protection locked="0"/>
    </xf>
    <xf numFmtId="165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Fill="1" applyBorder="1" applyAlignment="1" applyProtection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vertical="center"/>
    </xf>
    <xf numFmtId="165" fontId="9" fillId="0" borderId="5" xfId="2" applyNumberFormat="1" applyFont="1" applyFill="1" applyBorder="1" applyAlignment="1" applyProtection="1">
      <alignment horizontal="center" vertical="center" wrapText="1"/>
      <protection locked="0"/>
    </xf>
    <xf numFmtId="165" fontId="9" fillId="0" borderId="5" xfId="0" applyNumberFormat="1" applyFont="1" applyFill="1" applyBorder="1" applyAlignment="1" applyProtection="1">
      <alignment horizontal="center" vertical="center"/>
      <protection locked="0"/>
    </xf>
    <xf numFmtId="165" fontId="20" fillId="0" borderId="1" xfId="0" applyNumberFormat="1" applyFont="1" applyFill="1" applyBorder="1" applyAlignment="1" applyProtection="1">
      <alignment horizontal="center" vertical="center" wrapText="1"/>
    </xf>
    <xf numFmtId="165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5" xfId="0" applyNumberFormat="1" applyFont="1" applyFill="1" applyBorder="1" applyAlignment="1" applyProtection="1">
      <alignment horizontal="center" vertical="center"/>
      <protection locked="0"/>
    </xf>
    <xf numFmtId="165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3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6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6" xfId="0" applyNumberFormat="1" applyFont="1" applyFill="1" applyBorder="1" applyAlignment="1" applyProtection="1">
      <alignment horizontal="center" vertical="center"/>
      <protection locked="0"/>
    </xf>
    <xf numFmtId="165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7" xfId="0" applyNumberFormat="1" applyFont="1" applyFill="1" applyBorder="1" applyAlignment="1" applyProtection="1">
      <alignment horizontal="center" vertical="center"/>
      <protection locked="0"/>
    </xf>
    <xf numFmtId="165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Fill="1" applyBorder="1" applyAlignment="1">
      <alignment horizontal="center" wrapText="1"/>
    </xf>
    <xf numFmtId="165" fontId="20" fillId="0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/>
    </xf>
    <xf numFmtId="165" fontId="9" fillId="0" borderId="6" xfId="2" applyNumberFormat="1" applyFont="1" applyFill="1" applyBorder="1" applyAlignment="1" applyProtection="1">
      <alignment horizontal="center" vertical="center" wrapText="1"/>
      <protection locked="0"/>
    </xf>
    <xf numFmtId="165" fontId="9" fillId="0" borderId="3" xfId="2" applyNumberFormat="1" applyFont="1" applyFill="1" applyBorder="1" applyAlignment="1" applyProtection="1">
      <alignment horizontal="center" vertical="center" wrapText="1"/>
      <protection locked="0"/>
    </xf>
    <xf numFmtId="165" fontId="9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/>
    <xf numFmtId="0" fontId="29" fillId="0" borderId="16" xfId="0" applyFont="1" applyBorder="1"/>
    <xf numFmtId="0" fontId="30" fillId="0" borderId="16" xfId="0" applyFont="1" applyBorder="1"/>
    <xf numFmtId="0" fontId="30" fillId="0" borderId="0" xfId="0" applyFont="1"/>
    <xf numFmtId="0" fontId="29" fillId="0" borderId="0" xfId="0" applyFont="1" applyBorder="1"/>
    <xf numFmtId="0" fontId="30" fillId="0" borderId="9" xfId="0" applyFont="1" applyBorder="1"/>
    <xf numFmtId="2" fontId="23" fillId="0" borderId="0" xfId="0" applyNumberFormat="1" applyFont="1" applyFill="1"/>
    <xf numFmtId="167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top" wrapText="1"/>
      <protection locked="0"/>
    </xf>
    <xf numFmtId="0" fontId="10" fillId="0" borderId="8" xfId="0" applyFont="1" applyFill="1" applyBorder="1" applyAlignment="1" applyProtection="1">
      <alignment horizontal="center" vertical="top" wrapText="1"/>
      <protection locked="0"/>
    </xf>
    <xf numFmtId="0" fontId="10" fillId="0" borderId="4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66" fontId="32" fillId="0" borderId="18" xfId="4" applyNumberFormat="1" applyFont="1" applyFill="1" applyBorder="1" applyAlignment="1" applyProtection="1">
      <alignment vertical="center"/>
      <protection hidden="1"/>
    </xf>
    <xf numFmtId="166" fontId="32" fillId="0" borderId="19" xfId="4" applyNumberFormat="1" applyFont="1" applyFill="1" applyBorder="1" applyAlignment="1" applyProtection="1">
      <alignment vertical="center"/>
      <protection hidden="1"/>
    </xf>
    <xf numFmtId="165" fontId="23" fillId="0" borderId="0" xfId="0" applyNumberFormat="1" applyFont="1" applyFill="1" applyBorder="1"/>
    <xf numFmtId="165" fontId="20" fillId="0" borderId="0" xfId="2" applyNumberFormat="1" applyFont="1" applyFill="1" applyBorder="1" applyAlignment="1" applyProtection="1">
      <alignment vertical="center" wrapText="1"/>
      <protection locked="0"/>
    </xf>
    <xf numFmtId="166" fontId="32" fillId="0" borderId="0" xfId="3" applyNumberFormat="1" applyFont="1" applyFill="1" applyBorder="1" applyAlignment="1" applyProtection="1">
      <alignment vertical="center"/>
      <protection hidden="1"/>
    </xf>
    <xf numFmtId="0" fontId="23" fillId="0" borderId="0" xfId="0" applyFont="1" applyFill="1" applyBorder="1"/>
    <xf numFmtId="166" fontId="23" fillId="0" borderId="0" xfId="0" applyNumberFormat="1" applyFont="1" applyFill="1" applyBorder="1"/>
    <xf numFmtId="166" fontId="32" fillId="0" borderId="20" xfId="4" applyNumberFormat="1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horizontal="center" vertical="top" wrapText="1"/>
      <protection locked="0"/>
    </xf>
    <xf numFmtId="0" fontId="10" fillId="0" borderId="8" xfId="0" applyFont="1" applyFill="1" applyBorder="1" applyAlignment="1" applyProtection="1">
      <alignment horizontal="center" vertical="top" wrapText="1"/>
      <protection locked="0"/>
    </xf>
    <xf numFmtId="0" fontId="10" fillId="0" borderId="4" xfId="0" applyFont="1" applyFill="1" applyBorder="1" applyAlignment="1" applyProtection="1">
      <alignment horizontal="center" vertical="top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165" fontId="23" fillId="0" borderId="1" xfId="0" applyNumberFormat="1" applyFont="1" applyFill="1" applyBorder="1"/>
    <xf numFmtId="168" fontId="20" fillId="0" borderId="1" xfId="2" applyNumberFormat="1" applyFont="1" applyFill="1" applyBorder="1" applyAlignment="1" applyProtection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2" fontId="28" fillId="0" borderId="0" xfId="0" applyNumberFormat="1" applyFont="1" applyFill="1" applyAlignment="1">
      <alignment horizontal="center" vertical="center"/>
    </xf>
    <xf numFmtId="165" fontId="28" fillId="0" borderId="0" xfId="0" applyNumberFormat="1" applyFont="1" applyFill="1" applyAlignment="1">
      <alignment horizontal="center"/>
    </xf>
    <xf numFmtId="169" fontId="20" fillId="0" borderId="1" xfId="2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5" xfId="0" applyFont="1" applyFill="1" applyBorder="1" applyAlignment="1" applyProtection="1">
      <alignment horizontal="center" vertical="top" wrapText="1"/>
      <protection locked="0"/>
    </xf>
    <xf numFmtId="0" fontId="10" fillId="0" borderId="8" xfId="0" applyFont="1" applyFill="1" applyBorder="1" applyAlignment="1" applyProtection="1">
      <alignment horizontal="center" vertical="top" wrapText="1"/>
      <protection locked="0"/>
    </xf>
    <xf numFmtId="0" fontId="10" fillId="0" borderId="4" xfId="0" applyFont="1" applyFill="1" applyBorder="1" applyAlignment="1" applyProtection="1">
      <alignment horizontal="center" vertical="top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Fill="1" applyBorder="1" applyAlignment="1" applyProtection="1">
      <alignment vertical="center" wrapText="1"/>
      <protection locked="0"/>
    </xf>
    <xf numFmtId="49" fontId="10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center"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8" fillId="0" borderId="4" xfId="0" applyFont="1" applyFill="1" applyBorder="1" applyAlignment="1" applyProtection="1">
      <alignment horizontal="center" vertical="top" wrapText="1"/>
    </xf>
    <xf numFmtId="49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>
      <alignment horizontal="left"/>
    </xf>
    <xf numFmtId="0" fontId="25" fillId="0" borderId="6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left"/>
    </xf>
    <xf numFmtId="0" fontId="25" fillId="0" borderId="9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 wrapText="1"/>
    </xf>
    <xf numFmtId="0" fontId="25" fillId="0" borderId="0" xfId="0" applyFont="1" applyFill="1" applyAlignment="1">
      <alignment horizontal="left"/>
    </xf>
    <xf numFmtId="0" fontId="25" fillId="0" borderId="11" xfId="0" applyFont="1" applyFill="1" applyBorder="1" applyAlignment="1">
      <alignment horizontal="left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wrapText="1"/>
    </xf>
    <xf numFmtId="0" fontId="30" fillId="0" borderId="17" xfId="0" applyFont="1" applyBorder="1"/>
    <xf numFmtId="0" fontId="30" fillId="0" borderId="0" xfId="0" applyFont="1" applyBorder="1"/>
    <xf numFmtId="0" fontId="29" fillId="0" borderId="0" xfId="0" applyFont="1" applyAlignment="1">
      <alignment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/>
    <xf numFmtId="0" fontId="17" fillId="0" borderId="0" xfId="0" applyFont="1" applyAlignment="1"/>
    <xf numFmtId="0" fontId="29" fillId="0" borderId="0" xfId="0" applyFont="1" applyBorder="1" applyAlignment="1">
      <alignment wrapText="1"/>
    </xf>
    <xf numFmtId="0" fontId="20" fillId="0" borderId="3" xfId="0" applyFont="1" applyFill="1" applyBorder="1" applyAlignment="1" applyProtection="1">
      <alignment horizontal="left" vertical="center" wrapText="1"/>
      <protection locked="0"/>
    </xf>
    <xf numFmtId="0" fontId="20" fillId="0" borderId="6" xfId="0" applyFont="1" applyFill="1" applyBorder="1" applyAlignment="1" applyProtection="1">
      <alignment horizontal="left" vertical="center" wrapText="1"/>
      <protection locked="0"/>
    </xf>
    <xf numFmtId="0" fontId="20" fillId="0" borderId="7" xfId="0" applyFont="1" applyFill="1" applyBorder="1" applyAlignment="1" applyProtection="1">
      <alignment horizontal="left" vertical="center" wrapText="1"/>
      <protection locked="0"/>
    </xf>
    <xf numFmtId="0" fontId="20" fillId="0" borderId="13" xfId="0" applyFont="1" applyFill="1" applyBorder="1" applyAlignment="1" applyProtection="1">
      <alignment horizontal="left" vertical="center" wrapText="1"/>
      <protection locked="0"/>
    </xf>
  </cellXfs>
  <cellStyles count="5">
    <cellStyle name="Обычный" xfId="0" builtinId="0"/>
    <cellStyle name="Обычный 2" xfId="4"/>
    <cellStyle name="Обычный 3" xfId="1"/>
    <cellStyle name="Обычный_tmp" xfId="3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"/>
  <sheetViews>
    <sheetView zoomScale="85" zoomScaleNormal="85" workbookViewId="0">
      <selection activeCell="E37" sqref="E37"/>
    </sheetView>
  </sheetViews>
  <sheetFormatPr defaultColWidth="8.85546875" defaultRowHeight="12.75" x14ac:dyDescent="0.2"/>
  <cols>
    <col min="1" max="1" width="10.140625" style="41" bestFit="1" customWidth="1"/>
    <col min="2" max="2" width="7.5703125" style="41" customWidth="1"/>
    <col min="3" max="3" width="9.42578125" style="41" bestFit="1" customWidth="1"/>
    <col min="4" max="4" width="8.85546875" style="41"/>
    <col min="5" max="5" width="5.85546875" style="41" customWidth="1"/>
    <col min="6" max="6" width="10.7109375" style="41" bestFit="1" customWidth="1"/>
    <col min="7" max="7" width="5.5703125" style="41" customWidth="1"/>
    <col min="8" max="8" width="9.42578125" style="41" bestFit="1" customWidth="1"/>
    <col min="9" max="9" width="11.28515625" style="41" customWidth="1"/>
    <col min="10" max="10" width="14.28515625" style="41" customWidth="1"/>
    <col min="11" max="11" width="11.28515625" style="41" customWidth="1"/>
    <col min="12" max="12" width="8.28515625" style="41" customWidth="1"/>
    <col min="13" max="13" width="5.7109375" style="41" customWidth="1"/>
    <col min="14" max="14" width="15.42578125" style="41" customWidth="1"/>
    <col min="15" max="15" width="9.42578125" style="41" bestFit="1" customWidth="1"/>
    <col min="16" max="16" width="10.7109375" style="41" customWidth="1"/>
    <col min="17" max="17" width="11.7109375" style="41" customWidth="1"/>
    <col min="18" max="18" width="10.42578125" style="41" bestFit="1" customWidth="1"/>
    <col min="19" max="19" width="15.5703125" style="41" customWidth="1"/>
    <col min="20" max="21" width="8.85546875" style="41"/>
    <col min="22" max="22" width="9.42578125" style="41" bestFit="1" customWidth="1"/>
    <col min="23" max="16384" width="8.85546875" style="41"/>
  </cols>
  <sheetData>
    <row r="1" spans="1:256" s="39" customFormat="1" ht="13.5" thickBot="1" x14ac:dyDescent="0.25">
      <c r="F1" s="39" t="s">
        <v>68</v>
      </c>
      <c r="G1" s="39" t="s">
        <v>70</v>
      </c>
      <c r="H1" s="39" t="s">
        <v>72</v>
      </c>
      <c r="I1" s="39" t="s">
        <v>36</v>
      </c>
      <c r="J1" s="39" t="s">
        <v>37</v>
      </c>
      <c r="K1" s="39" t="s">
        <v>46</v>
      </c>
      <c r="N1" s="39" t="s">
        <v>48</v>
      </c>
      <c r="O1" s="39" t="s">
        <v>35</v>
      </c>
      <c r="P1" s="39" t="s">
        <v>36</v>
      </c>
      <c r="Q1" s="39" t="s">
        <v>37</v>
      </c>
      <c r="R1" s="39" t="s">
        <v>46</v>
      </c>
    </row>
    <row r="2" spans="1:256" s="40" customFormat="1" x14ac:dyDescent="0.2">
      <c r="A2" s="59"/>
      <c r="B2" s="59"/>
      <c r="C2" s="59"/>
      <c r="D2" s="59"/>
      <c r="E2" s="59"/>
      <c r="F2" s="117">
        <v>6150</v>
      </c>
      <c r="G2" s="59"/>
      <c r="H2" s="118">
        <v>3500</v>
      </c>
      <c r="I2" s="118">
        <v>42000</v>
      </c>
      <c r="J2" s="118">
        <v>205600</v>
      </c>
      <c r="K2" s="59"/>
      <c r="L2" s="59"/>
      <c r="M2" s="59"/>
      <c r="N2" s="59"/>
      <c r="O2" s="40">
        <v>6000</v>
      </c>
      <c r="P2" s="40">
        <v>90000</v>
      </c>
      <c r="R2" s="40">
        <v>3000</v>
      </c>
      <c r="IV2" s="40">
        <f t="shared" ref="IV2:IV13" si="0">SUM(A2:IU2)</f>
        <v>356250</v>
      </c>
    </row>
    <row r="3" spans="1:256" s="40" customFormat="1" x14ac:dyDescent="0.2">
      <c r="A3" s="59"/>
      <c r="B3" s="59"/>
      <c r="C3" s="59"/>
      <c r="D3" s="59"/>
      <c r="E3" s="59"/>
      <c r="F3" s="118">
        <v>12000</v>
      </c>
      <c r="G3" s="59"/>
      <c r="H3" s="118">
        <v>3500</v>
      </c>
      <c r="I3" s="59"/>
      <c r="J3" s="118">
        <v>20625</v>
      </c>
      <c r="K3" s="59"/>
      <c r="L3" s="59"/>
      <c r="M3" s="59"/>
      <c r="N3" s="59"/>
      <c r="O3" s="40">
        <v>6000</v>
      </c>
      <c r="P3" s="40">
        <v>48497.94</v>
      </c>
      <c r="R3" s="40">
        <v>14990</v>
      </c>
      <c r="V3" s="40">
        <v>10919</v>
      </c>
      <c r="W3" s="40">
        <f>V3/2</f>
        <v>5459.5</v>
      </c>
      <c r="IV3" s="40">
        <f t="shared" si="0"/>
        <v>121991.44</v>
      </c>
    </row>
    <row r="4" spans="1:256" s="40" customFormat="1" x14ac:dyDescent="0.2">
      <c r="A4" s="59"/>
      <c r="B4" s="59"/>
      <c r="C4" s="59"/>
      <c r="D4" s="59"/>
      <c r="E4" s="59"/>
      <c r="F4" s="118">
        <v>8350</v>
      </c>
      <c r="G4" s="59"/>
      <c r="H4" s="59"/>
      <c r="I4" s="60"/>
      <c r="J4" s="118">
        <v>12060</v>
      </c>
      <c r="K4" s="59"/>
      <c r="L4" s="59"/>
      <c r="M4" s="59"/>
      <c r="N4" s="59"/>
      <c r="O4" s="40">
        <v>6000</v>
      </c>
      <c r="P4" s="40">
        <v>27237.599999999999</v>
      </c>
      <c r="R4" s="40">
        <v>3378</v>
      </c>
      <c r="V4" s="40">
        <v>2531.2199999999998</v>
      </c>
      <c r="W4" s="40">
        <f>V4/2</f>
        <v>1265.6099999999999</v>
      </c>
      <c r="IV4" s="40">
        <f t="shared" si="0"/>
        <v>60822.43</v>
      </c>
    </row>
    <row r="5" spans="1:256" s="40" customFormat="1" x14ac:dyDescent="0.2">
      <c r="A5" s="59"/>
      <c r="B5" s="59"/>
      <c r="C5" s="59"/>
      <c r="D5" s="59"/>
      <c r="E5" s="59"/>
      <c r="F5" s="118">
        <v>427500</v>
      </c>
      <c r="G5" s="59"/>
      <c r="H5" s="59"/>
      <c r="I5" s="59"/>
      <c r="J5" s="118">
        <v>12060</v>
      </c>
      <c r="K5" s="59"/>
      <c r="L5" s="59"/>
      <c r="M5" s="59"/>
      <c r="N5" s="59"/>
      <c r="O5" s="40">
        <v>6000</v>
      </c>
      <c r="P5" s="40">
        <v>38000</v>
      </c>
      <c r="R5" s="40">
        <v>32734.25</v>
      </c>
      <c r="V5" s="40">
        <v>6452</v>
      </c>
      <c r="W5" s="40">
        <f>V5/2</f>
        <v>3226</v>
      </c>
      <c r="IV5" s="40">
        <f t="shared" si="0"/>
        <v>525972.25</v>
      </c>
    </row>
    <row r="6" spans="1:256" s="40" customFormat="1" ht="13.5" thickBot="1" x14ac:dyDescent="0.25">
      <c r="A6" s="59"/>
      <c r="B6" s="59"/>
      <c r="C6" s="59"/>
      <c r="D6" s="59"/>
      <c r="E6" s="59"/>
      <c r="F6" s="118">
        <v>78828</v>
      </c>
      <c r="G6" s="59"/>
      <c r="H6" s="59"/>
      <c r="I6" s="59"/>
      <c r="J6" s="124">
        <v>20625</v>
      </c>
      <c r="K6" s="42"/>
      <c r="L6" s="59"/>
      <c r="M6" s="59"/>
      <c r="N6" s="59"/>
      <c r="P6" s="40">
        <v>747.1</v>
      </c>
      <c r="R6" s="40">
        <v>21589.919999999998</v>
      </c>
      <c r="S6" s="40">
        <f>R6+W6</f>
        <v>31541.03</v>
      </c>
      <c r="W6" s="40">
        <f>SUM(W3:W5)</f>
        <v>9951.11</v>
      </c>
      <c r="IV6" s="40">
        <f>SUM(A6:IU6)</f>
        <v>163282.15999999997</v>
      </c>
    </row>
    <row r="7" spans="1:256" s="40" customFormat="1" x14ac:dyDescent="0.2">
      <c r="A7" s="59"/>
      <c r="B7" s="59"/>
      <c r="C7" s="59"/>
      <c r="D7" s="59"/>
      <c r="E7" s="59"/>
      <c r="F7" s="118">
        <v>64500</v>
      </c>
      <c r="G7" s="59"/>
      <c r="H7" s="59"/>
      <c r="I7" s="60"/>
      <c r="J7" s="61"/>
      <c r="K7" s="59"/>
      <c r="L7" s="59"/>
      <c r="M7" s="59"/>
      <c r="N7" s="59"/>
      <c r="P7" s="59"/>
      <c r="Q7" s="59"/>
      <c r="R7" s="59">
        <v>21589.919999999998</v>
      </c>
      <c r="S7" s="40">
        <f>R7+W6</f>
        <v>31541.03</v>
      </c>
      <c r="T7" s="59"/>
      <c r="IV7" s="40">
        <f t="shared" si="0"/>
        <v>117630.95</v>
      </c>
    </row>
    <row r="8" spans="1:256" s="40" customFormat="1" x14ac:dyDescent="0.2">
      <c r="A8" s="59"/>
      <c r="B8" s="59"/>
      <c r="C8" s="59"/>
      <c r="D8" s="59"/>
      <c r="E8" s="59"/>
      <c r="F8" s="118">
        <v>867.24</v>
      </c>
      <c r="G8" s="59"/>
      <c r="H8" s="59"/>
      <c r="I8" s="59"/>
      <c r="J8" s="59"/>
      <c r="K8" s="59"/>
      <c r="L8" s="59"/>
      <c r="M8" s="59"/>
      <c r="N8" s="59"/>
      <c r="P8" s="59"/>
      <c r="Q8" s="59"/>
      <c r="R8" s="59"/>
      <c r="S8" s="59"/>
      <c r="T8" s="59"/>
      <c r="IV8" s="40">
        <f t="shared" si="0"/>
        <v>867.24</v>
      </c>
    </row>
    <row r="9" spans="1:256" s="40" customFormat="1" x14ac:dyDescent="0.2">
      <c r="A9" s="59"/>
      <c r="B9" s="59"/>
      <c r="C9" s="59"/>
      <c r="D9" s="59"/>
      <c r="E9" s="59"/>
      <c r="F9" s="118">
        <v>2312.64</v>
      </c>
      <c r="G9" s="59"/>
      <c r="H9" s="59"/>
      <c r="I9" s="59"/>
      <c r="J9" s="59"/>
      <c r="K9" s="59"/>
      <c r="L9" s="59"/>
      <c r="M9" s="59"/>
      <c r="N9" s="59"/>
      <c r="P9" s="59"/>
      <c r="Q9" s="59"/>
      <c r="R9" s="59"/>
      <c r="S9" s="59"/>
      <c r="T9" s="59"/>
      <c r="IV9" s="40">
        <f t="shared" si="0"/>
        <v>2312.64</v>
      </c>
    </row>
    <row r="10" spans="1:256" s="40" customFormat="1" x14ac:dyDescent="0.2">
      <c r="A10" s="59"/>
      <c r="B10" s="59"/>
      <c r="C10" s="59"/>
      <c r="D10" s="59"/>
      <c r="E10" s="59"/>
      <c r="F10" s="118">
        <v>34765</v>
      </c>
      <c r="G10" s="59"/>
      <c r="H10" s="59"/>
      <c r="I10" s="60"/>
      <c r="J10" s="59"/>
      <c r="K10" s="59"/>
      <c r="L10" s="59"/>
      <c r="M10" s="59"/>
      <c r="N10" s="59"/>
      <c r="P10" s="59"/>
      <c r="Q10" s="59"/>
      <c r="R10" s="59"/>
      <c r="S10" s="59"/>
      <c r="T10" s="59"/>
      <c r="IV10" s="40">
        <f t="shared" si="0"/>
        <v>34765</v>
      </c>
    </row>
    <row r="11" spans="1:256" s="40" customFormat="1" x14ac:dyDescent="0.2">
      <c r="A11" s="59"/>
      <c r="B11" s="59"/>
      <c r="C11" s="59"/>
      <c r="D11" s="59"/>
      <c r="E11" s="59"/>
      <c r="F11" s="118">
        <v>5000</v>
      </c>
      <c r="G11" s="59"/>
      <c r="H11" s="59"/>
      <c r="I11" s="60"/>
      <c r="J11" s="59"/>
      <c r="K11" s="59"/>
      <c r="L11" s="59"/>
      <c r="M11" s="59"/>
      <c r="N11" s="59"/>
      <c r="O11" s="40">
        <f>SUM(O2:O10)</f>
        <v>24000</v>
      </c>
      <c r="P11" s="40">
        <f>SUM(P2:P10)</f>
        <v>204482.64</v>
      </c>
      <c r="Q11" s="40">
        <f>SUM(Q2:Q10)</f>
        <v>0</v>
      </c>
      <c r="R11" s="40">
        <f>SUM(R2:R5)+S6+S7</f>
        <v>117184.31</v>
      </c>
      <c r="S11" s="59"/>
      <c r="T11" s="59"/>
      <c r="IV11" s="40">
        <f t="shared" si="0"/>
        <v>350666.95</v>
      </c>
    </row>
    <row r="12" spans="1:256" s="40" customFormat="1" x14ac:dyDescent="0.2">
      <c r="A12" s="59"/>
      <c r="B12" s="59"/>
      <c r="C12" s="59"/>
      <c r="D12" s="59"/>
      <c r="E12" s="59"/>
      <c r="F12" s="118">
        <v>16380</v>
      </c>
      <c r="G12" s="59"/>
      <c r="H12" s="59"/>
      <c r="I12" s="59"/>
      <c r="J12" s="59"/>
      <c r="K12" s="59"/>
      <c r="L12" s="59"/>
      <c r="M12" s="59"/>
      <c r="N12" s="59"/>
      <c r="P12" s="59"/>
      <c r="Q12" s="59"/>
      <c r="R12" s="59"/>
      <c r="S12" s="59"/>
      <c r="T12" s="59"/>
      <c r="IV12" s="40">
        <f t="shared" si="0"/>
        <v>16380</v>
      </c>
    </row>
    <row r="13" spans="1:256" s="40" customFormat="1" x14ac:dyDescent="0.2">
      <c r="A13" s="59"/>
      <c r="B13" s="59"/>
      <c r="C13" s="59"/>
      <c r="D13" s="59"/>
      <c r="E13" s="59"/>
      <c r="F13" s="118">
        <v>150000</v>
      </c>
      <c r="G13" s="59"/>
      <c r="H13" s="59"/>
      <c r="I13" s="59"/>
      <c r="J13" s="59"/>
      <c r="K13" s="59"/>
      <c r="L13" s="59"/>
      <c r="M13" s="59"/>
      <c r="N13" s="59"/>
      <c r="P13" s="59"/>
      <c r="Q13" s="59"/>
      <c r="R13" s="59">
        <f>SUM(O11:V11)</f>
        <v>345666.95</v>
      </c>
      <c r="S13" s="59"/>
      <c r="T13" s="59"/>
      <c r="IV13" s="40">
        <f t="shared" si="0"/>
        <v>495666.95</v>
      </c>
    </row>
    <row r="14" spans="1:256" s="40" customFormat="1" ht="15.75" x14ac:dyDescent="0.2">
      <c r="A14" s="59"/>
      <c r="B14" s="59"/>
      <c r="C14" s="59"/>
      <c r="D14" s="59"/>
      <c r="E14" s="59"/>
      <c r="F14" s="118">
        <v>38500</v>
      </c>
      <c r="G14" s="59"/>
      <c r="H14" s="119"/>
      <c r="I14" s="119"/>
      <c r="J14" s="120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</row>
    <row r="15" spans="1:256" s="40" customFormat="1" x14ac:dyDescent="0.2">
      <c r="A15" s="59"/>
      <c r="B15" s="59"/>
      <c r="C15" s="59"/>
      <c r="D15" s="59"/>
      <c r="E15" s="59"/>
      <c r="F15" s="118">
        <v>74760</v>
      </c>
      <c r="G15" s="5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</row>
    <row r="16" spans="1:256" s="40" customFormat="1" x14ac:dyDescent="0.2">
      <c r="A16" s="59"/>
      <c r="B16" s="59"/>
      <c r="C16" s="59"/>
      <c r="D16" s="59"/>
      <c r="E16" s="59"/>
      <c r="F16" s="118">
        <v>1498.86</v>
      </c>
      <c r="G16" s="5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</row>
    <row r="17" spans="1:256" s="40" customFormat="1" x14ac:dyDescent="0.2">
      <c r="A17" s="59"/>
      <c r="B17" s="59"/>
      <c r="C17" s="59"/>
      <c r="D17" s="59"/>
      <c r="E17" s="59"/>
      <c r="F17" s="118">
        <v>347.46</v>
      </c>
      <c r="G17" s="5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</row>
    <row r="18" spans="1:256" s="40" customFormat="1" x14ac:dyDescent="0.2">
      <c r="A18" s="59"/>
      <c r="B18" s="59"/>
      <c r="C18" s="59"/>
      <c r="D18" s="59"/>
      <c r="E18" s="59"/>
      <c r="F18" s="118">
        <v>886</v>
      </c>
      <c r="G18" s="5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</row>
    <row r="19" spans="1:256" s="40" customFormat="1" x14ac:dyDescent="0.2">
      <c r="A19" s="59"/>
      <c r="B19" s="59"/>
      <c r="C19" s="59"/>
      <c r="D19" s="59"/>
      <c r="E19" s="59"/>
      <c r="F19" s="118">
        <v>5926.99</v>
      </c>
      <c r="G19" s="5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</row>
    <row r="20" spans="1:256" s="40" customFormat="1" x14ac:dyDescent="0.2">
      <c r="A20" s="59"/>
      <c r="B20" s="59"/>
      <c r="C20" s="59"/>
      <c r="D20" s="59"/>
      <c r="E20" s="59"/>
      <c r="F20" s="118"/>
      <c r="G20" s="5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IV20" s="40">
        <f>SUM(A20:IU20)</f>
        <v>0</v>
      </c>
    </row>
    <row r="21" spans="1:256" s="40" customFormat="1" x14ac:dyDescent="0.2">
      <c r="A21" s="59"/>
      <c r="B21" s="59"/>
      <c r="C21" s="59"/>
      <c r="D21" s="59"/>
      <c r="E21" s="59"/>
      <c r="F21" s="59"/>
      <c r="G21" s="59"/>
      <c r="H21" s="119"/>
      <c r="I21" s="119"/>
      <c r="J21" s="119"/>
      <c r="K21" s="119"/>
      <c r="L21" s="119"/>
      <c r="M21" s="119"/>
      <c r="N21" s="119"/>
      <c r="O21" s="121"/>
      <c r="P21" s="119"/>
      <c r="Q21" s="121"/>
      <c r="R21" s="119"/>
      <c r="S21" s="119"/>
      <c r="T21" s="119"/>
      <c r="U21" s="119"/>
    </row>
    <row r="22" spans="1:256" s="40" customFormat="1" x14ac:dyDescent="0.2">
      <c r="A22" s="59"/>
      <c r="B22" s="59"/>
      <c r="C22" s="59"/>
      <c r="D22" s="59"/>
      <c r="E22" s="59"/>
      <c r="F22" s="59"/>
      <c r="G22" s="59"/>
      <c r="H22" s="119"/>
      <c r="I22" s="119"/>
      <c r="J22" s="119"/>
      <c r="K22" s="119"/>
      <c r="L22" s="119"/>
      <c r="M22" s="119"/>
      <c r="N22" s="119"/>
      <c r="O22" s="121"/>
      <c r="P22" s="119"/>
      <c r="Q22" s="121"/>
      <c r="R22" s="119"/>
      <c r="S22" s="119"/>
      <c r="T22" s="119"/>
      <c r="U22" s="119"/>
    </row>
    <row r="23" spans="1:256" s="40" customFormat="1" x14ac:dyDescent="0.2">
      <c r="A23" s="59"/>
      <c r="B23" s="104"/>
      <c r="C23" s="59"/>
      <c r="D23" s="59"/>
      <c r="E23" s="59"/>
      <c r="F23" s="59"/>
      <c r="G23" s="59"/>
      <c r="H23" s="119"/>
      <c r="I23" s="119"/>
      <c r="J23" s="119"/>
      <c r="K23" s="119"/>
      <c r="L23" s="119"/>
      <c r="M23" s="119"/>
      <c r="N23" s="119"/>
      <c r="O23" s="121"/>
      <c r="P23" s="119"/>
      <c r="Q23" s="121"/>
      <c r="R23" s="119"/>
      <c r="S23" s="119"/>
      <c r="T23" s="119"/>
      <c r="U23" s="119"/>
    </row>
    <row r="24" spans="1:256" s="40" customFormat="1" x14ac:dyDescent="0.2">
      <c r="A24" s="59"/>
      <c r="B24" s="59"/>
      <c r="C24" s="59"/>
      <c r="D24" s="59"/>
      <c r="E24" s="59"/>
      <c r="F24" s="59"/>
      <c r="G24" s="59"/>
      <c r="H24" s="119"/>
      <c r="I24" s="119"/>
      <c r="J24" s="119"/>
      <c r="K24" s="119"/>
      <c r="L24" s="119"/>
      <c r="M24" s="119"/>
      <c r="N24" s="119"/>
      <c r="O24" s="121"/>
      <c r="P24" s="119"/>
      <c r="Q24" s="121"/>
      <c r="R24" s="119"/>
      <c r="S24" s="119"/>
      <c r="T24" s="119"/>
      <c r="U24" s="119"/>
    </row>
    <row r="25" spans="1:256" s="40" customFormat="1" x14ac:dyDescent="0.2">
      <c r="A25" s="59"/>
      <c r="B25" s="59"/>
      <c r="C25" s="59"/>
      <c r="D25" s="59"/>
      <c r="E25" s="59"/>
      <c r="F25" s="59"/>
      <c r="G25" s="59"/>
      <c r="H25" s="119"/>
      <c r="I25" s="119"/>
      <c r="J25" s="119"/>
      <c r="K25" s="119"/>
      <c r="L25" s="119"/>
      <c r="M25" s="119"/>
      <c r="N25" s="119"/>
      <c r="O25" s="119"/>
      <c r="P25" s="119"/>
      <c r="Q25" s="121"/>
      <c r="R25" s="119"/>
      <c r="S25" s="119"/>
      <c r="T25" s="119"/>
      <c r="U25" s="119"/>
    </row>
    <row r="26" spans="1:256" s="40" customFormat="1" x14ac:dyDescent="0.2">
      <c r="A26" s="59"/>
      <c r="B26" s="59"/>
      <c r="C26" s="59"/>
      <c r="D26" s="59"/>
      <c r="E26" s="59"/>
      <c r="F26" s="59"/>
      <c r="G26" s="59"/>
      <c r="H26" s="119"/>
      <c r="I26" s="119"/>
      <c r="J26" s="119"/>
      <c r="K26" s="119"/>
      <c r="L26" s="119"/>
      <c r="M26" s="119"/>
      <c r="N26" s="119"/>
      <c r="O26" s="119"/>
      <c r="P26" s="119"/>
      <c r="Q26" s="121"/>
      <c r="R26" s="119"/>
      <c r="S26" s="119"/>
      <c r="T26" s="119"/>
      <c r="U26" s="119"/>
    </row>
    <row r="27" spans="1:256" s="40" customFormat="1" x14ac:dyDescent="0.2">
      <c r="A27" s="59"/>
      <c r="B27" s="59"/>
      <c r="C27" s="59"/>
      <c r="D27" s="59"/>
      <c r="E27" s="59"/>
      <c r="F27" s="59">
        <f>SUM(F2:F26)</f>
        <v>928572.19</v>
      </c>
      <c r="G27" s="59">
        <f>SUM(G2:G26)</f>
        <v>0</v>
      </c>
      <c r="H27" s="59">
        <f>SUM(H2:H26)</f>
        <v>7000</v>
      </c>
      <c r="I27" s="59">
        <f>SUM(I2:I26)</f>
        <v>42000</v>
      </c>
      <c r="J27" s="59">
        <f>SUM(J2:J26)</f>
        <v>270970</v>
      </c>
      <c r="K27" s="119"/>
      <c r="L27" s="119"/>
      <c r="M27" s="119"/>
      <c r="N27" s="119">
        <f>SUM(F27:M27)</f>
        <v>1248542.19</v>
      </c>
      <c r="O27" s="119"/>
      <c r="P27" s="119"/>
      <c r="Q27" s="121"/>
      <c r="R27" s="119"/>
      <c r="S27" s="119"/>
      <c r="T27" s="119"/>
      <c r="U27" s="119"/>
    </row>
    <row r="28" spans="1:256" s="40" customFormat="1" x14ac:dyDescent="0.2">
      <c r="A28" s="59"/>
      <c r="B28" s="59"/>
      <c r="C28" s="59"/>
      <c r="D28" s="59"/>
      <c r="E28" s="59"/>
      <c r="F28" s="59"/>
      <c r="G28" s="59"/>
      <c r="H28" s="119"/>
      <c r="I28" s="119"/>
      <c r="J28" s="119"/>
      <c r="K28" s="119"/>
      <c r="L28" s="119"/>
      <c r="M28" s="119"/>
      <c r="N28" s="119"/>
      <c r="O28" s="119"/>
      <c r="P28" s="119"/>
      <c r="Q28" s="121"/>
      <c r="R28" s="119"/>
      <c r="S28" s="119"/>
      <c r="T28" s="119"/>
      <c r="U28" s="119"/>
    </row>
    <row r="29" spans="1:256" s="40" customFormat="1" x14ac:dyDescent="0.2">
      <c r="A29" s="59"/>
      <c r="B29" s="59"/>
      <c r="C29" s="59"/>
      <c r="D29" s="59"/>
      <c r="E29" s="59"/>
      <c r="F29" s="59"/>
      <c r="G29" s="59"/>
      <c r="H29" s="119"/>
      <c r="I29" s="119"/>
      <c r="J29" s="119"/>
      <c r="K29" s="119"/>
      <c r="L29" s="119"/>
      <c r="M29" s="119"/>
      <c r="N29" s="119"/>
      <c r="O29" s="119"/>
      <c r="P29" s="119"/>
      <c r="Q29" s="121"/>
      <c r="R29" s="119"/>
      <c r="S29" s="119"/>
      <c r="T29" s="119"/>
      <c r="U29" s="119"/>
    </row>
    <row r="30" spans="1:256" s="40" customFormat="1" x14ac:dyDescent="0.2">
      <c r="A30" s="59"/>
      <c r="B30" s="59"/>
      <c r="C30" s="59"/>
      <c r="D30" s="59"/>
      <c r="E30" s="59"/>
      <c r="F30" s="59"/>
      <c r="G30" s="59"/>
      <c r="H30" s="119"/>
      <c r="I30" s="119"/>
      <c r="J30" s="119"/>
      <c r="K30" s="119"/>
      <c r="L30" s="119"/>
      <c r="M30" s="119"/>
      <c r="N30" s="119"/>
      <c r="O30" s="119"/>
      <c r="P30" s="119"/>
      <c r="Q30" s="121"/>
      <c r="R30" s="119"/>
      <c r="S30" s="119"/>
      <c r="T30" s="119"/>
      <c r="U30" s="119"/>
    </row>
    <row r="31" spans="1:256" x14ac:dyDescent="0.2">
      <c r="A31" s="62"/>
      <c r="B31" s="62"/>
      <c r="C31" s="59"/>
      <c r="D31" s="62"/>
      <c r="E31" s="62"/>
      <c r="F31" s="59"/>
      <c r="G31" s="62"/>
      <c r="H31" s="122"/>
      <c r="I31" s="122"/>
      <c r="J31" s="122"/>
      <c r="K31" s="122"/>
      <c r="L31" s="122"/>
      <c r="M31" s="122"/>
      <c r="N31" s="122"/>
      <c r="O31" s="122"/>
      <c r="P31" s="122"/>
      <c r="Q31" s="121"/>
      <c r="R31" s="122"/>
      <c r="S31" s="122"/>
      <c r="T31" s="122"/>
      <c r="U31" s="122"/>
    </row>
    <row r="32" spans="1:256" x14ac:dyDescent="0.2">
      <c r="A32" s="62"/>
      <c r="B32" s="62"/>
      <c r="C32" s="62"/>
      <c r="D32" s="62"/>
      <c r="E32" s="62"/>
      <c r="F32" s="59"/>
      <c r="G32" s="62"/>
      <c r="H32" s="122"/>
      <c r="I32" s="122"/>
      <c r="J32" s="122"/>
      <c r="K32" s="119"/>
      <c r="L32" s="122"/>
      <c r="M32" s="122"/>
      <c r="N32" s="122"/>
      <c r="O32" s="122"/>
      <c r="P32" s="122"/>
      <c r="Q32" s="121"/>
      <c r="R32" s="122"/>
      <c r="S32" s="122"/>
      <c r="T32" s="122"/>
      <c r="U32" s="122"/>
    </row>
    <row r="33" spans="1:21" x14ac:dyDescent="0.2">
      <c r="A33" s="62"/>
      <c r="B33" s="62"/>
      <c r="C33" s="59"/>
      <c r="D33" s="62"/>
      <c r="E33" s="62"/>
      <c r="F33" s="59"/>
      <c r="G33" s="62"/>
      <c r="H33" s="122"/>
      <c r="I33" s="122"/>
      <c r="J33" s="122"/>
      <c r="K33" s="119"/>
      <c r="L33" s="122"/>
      <c r="M33" s="122"/>
      <c r="N33" s="122"/>
      <c r="O33" s="122"/>
      <c r="P33" s="122"/>
      <c r="Q33" s="121"/>
      <c r="R33" s="122"/>
      <c r="S33" s="122"/>
      <c r="T33" s="122"/>
      <c r="U33" s="122"/>
    </row>
    <row r="34" spans="1:21" x14ac:dyDescent="0.2">
      <c r="A34" s="62"/>
      <c r="B34" s="62"/>
      <c r="C34" s="59"/>
      <c r="D34" s="62"/>
      <c r="E34" s="62"/>
      <c r="F34" s="59"/>
      <c r="G34" s="62"/>
      <c r="H34" s="122"/>
      <c r="I34" s="122"/>
      <c r="J34" s="122"/>
      <c r="K34" s="119"/>
      <c r="L34" s="122"/>
      <c r="M34" s="122"/>
      <c r="N34" s="122"/>
      <c r="O34" s="122"/>
      <c r="P34" s="122"/>
      <c r="Q34" s="121"/>
      <c r="R34" s="122"/>
      <c r="S34" s="122"/>
      <c r="T34" s="122"/>
      <c r="U34" s="122"/>
    </row>
    <row r="35" spans="1:21" x14ac:dyDescent="0.2">
      <c r="A35" s="62"/>
      <c r="B35" s="62"/>
      <c r="C35" s="59"/>
      <c r="D35" s="62"/>
      <c r="E35" s="62"/>
      <c r="F35" s="62"/>
      <c r="G35" s="62"/>
      <c r="H35" s="122"/>
      <c r="I35" s="122"/>
      <c r="J35" s="122"/>
      <c r="K35" s="119"/>
      <c r="L35" s="122"/>
      <c r="M35" s="122"/>
      <c r="N35" s="122"/>
      <c r="O35" s="122"/>
      <c r="P35" s="122"/>
      <c r="Q35" s="122"/>
      <c r="R35" s="122"/>
      <c r="S35" s="122"/>
      <c r="T35" s="122"/>
      <c r="U35" s="122"/>
    </row>
    <row r="36" spans="1:21" x14ac:dyDescent="0.2">
      <c r="A36" s="62"/>
      <c r="B36" s="62"/>
      <c r="C36" s="59"/>
      <c r="D36" s="62"/>
      <c r="E36" s="62"/>
      <c r="F36" s="62"/>
      <c r="G36" s="62"/>
      <c r="H36" s="122"/>
      <c r="I36" s="122"/>
      <c r="J36" s="122"/>
      <c r="K36" s="119"/>
      <c r="L36" s="122"/>
      <c r="M36" s="122"/>
      <c r="N36" s="122"/>
      <c r="O36" s="122"/>
      <c r="P36" s="122"/>
      <c r="Q36" s="122"/>
      <c r="R36" s="122"/>
      <c r="S36" s="122"/>
      <c r="T36" s="122"/>
      <c r="U36" s="122"/>
    </row>
    <row r="37" spans="1:21" x14ac:dyDescent="0.2">
      <c r="A37" s="62"/>
      <c r="B37" s="62"/>
      <c r="C37" s="59"/>
      <c r="D37" s="62"/>
      <c r="E37" s="62"/>
      <c r="F37" s="62"/>
      <c r="G37" s="6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</row>
    <row r="38" spans="1:21" x14ac:dyDescent="0.2">
      <c r="A38" s="62"/>
      <c r="B38" s="62"/>
      <c r="C38" s="62"/>
      <c r="D38" s="62"/>
      <c r="E38" s="62"/>
      <c r="F38" s="62"/>
      <c r="G38" s="62"/>
      <c r="H38" s="122"/>
      <c r="I38" s="122"/>
      <c r="J38" s="122"/>
      <c r="K38" s="119"/>
      <c r="L38" s="122"/>
      <c r="M38" s="122"/>
      <c r="N38" s="122"/>
      <c r="O38" s="123"/>
      <c r="P38" s="123"/>
      <c r="Q38" s="123"/>
      <c r="R38" s="123"/>
      <c r="S38" s="123"/>
      <c r="T38" s="122"/>
      <c r="U38" s="122"/>
    </row>
    <row r="39" spans="1:21" x14ac:dyDescent="0.2">
      <c r="A39" s="62"/>
      <c r="B39" s="62"/>
      <c r="C39" s="59"/>
      <c r="D39" s="62"/>
      <c r="E39" s="62"/>
      <c r="F39" s="62"/>
      <c r="G39" s="6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</row>
    <row r="40" spans="1:21" x14ac:dyDescent="0.2">
      <c r="A40" s="62"/>
      <c r="B40" s="62"/>
      <c r="C40" s="62"/>
      <c r="D40" s="62"/>
      <c r="E40" s="62"/>
      <c r="F40" s="62"/>
      <c r="G40" s="62"/>
      <c r="H40" s="122"/>
      <c r="I40" s="122"/>
      <c r="J40" s="122"/>
      <c r="K40" s="119"/>
      <c r="L40" s="122"/>
      <c r="M40" s="122"/>
      <c r="N40" s="122"/>
      <c r="O40" s="122"/>
      <c r="P40" s="122"/>
      <c r="Q40" s="122"/>
      <c r="R40" s="122"/>
      <c r="S40" s="122"/>
      <c r="T40" s="122"/>
      <c r="U40" s="122"/>
    </row>
    <row r="41" spans="1:21" x14ac:dyDescent="0.2">
      <c r="A41" s="62"/>
      <c r="B41" s="62"/>
      <c r="C41" s="62"/>
      <c r="D41" s="62"/>
      <c r="E41" s="62"/>
      <c r="F41" s="62"/>
      <c r="G41" s="62"/>
      <c r="H41" s="122"/>
      <c r="I41" s="122"/>
      <c r="J41" s="122"/>
      <c r="K41" s="119"/>
      <c r="L41" s="122"/>
      <c r="M41" s="122"/>
      <c r="N41" s="122"/>
      <c r="O41" s="122"/>
      <c r="P41" s="122"/>
      <c r="Q41" s="122"/>
      <c r="R41" s="122"/>
      <c r="S41" s="122"/>
      <c r="T41" s="122"/>
      <c r="U41" s="122"/>
    </row>
    <row r="42" spans="1:21" x14ac:dyDescent="0.2">
      <c r="A42" s="62"/>
      <c r="B42" s="62"/>
      <c r="C42" s="62"/>
      <c r="D42" s="62"/>
      <c r="E42" s="62"/>
      <c r="F42" s="62"/>
      <c r="G42" s="62"/>
      <c r="H42" s="122"/>
      <c r="I42" s="122"/>
      <c r="J42" s="122"/>
      <c r="K42" s="119"/>
      <c r="L42" s="122"/>
      <c r="M42" s="122"/>
      <c r="N42" s="122"/>
      <c r="O42" s="122"/>
      <c r="P42" s="122"/>
      <c r="Q42" s="122"/>
      <c r="R42" s="122"/>
      <c r="S42" s="122"/>
      <c r="T42" s="122"/>
      <c r="U42" s="122"/>
    </row>
    <row r="43" spans="1:21" x14ac:dyDescent="0.2">
      <c r="A43" s="62"/>
      <c r="B43" s="62"/>
      <c r="C43" s="62"/>
      <c r="D43" s="62"/>
      <c r="E43" s="62"/>
      <c r="F43" s="62"/>
      <c r="G43" s="6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</row>
    <row r="44" spans="1:21" x14ac:dyDescent="0.2">
      <c r="A44" s="62"/>
      <c r="B44" s="62"/>
      <c r="C44" s="62"/>
      <c r="D44" s="62"/>
      <c r="E44" s="62"/>
      <c r="F44" s="62"/>
      <c r="G44" s="62"/>
      <c r="H44" s="122"/>
      <c r="I44" s="122"/>
      <c r="J44" s="122"/>
      <c r="K44" s="119"/>
      <c r="L44" s="122"/>
      <c r="M44" s="122"/>
      <c r="N44" s="122"/>
      <c r="O44" s="122"/>
      <c r="P44" s="122"/>
      <c r="Q44" s="122"/>
      <c r="R44" s="122"/>
      <c r="S44" s="122"/>
      <c r="T44" s="122"/>
      <c r="U44" s="122"/>
    </row>
    <row r="45" spans="1:21" x14ac:dyDescent="0.2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</sheetData>
  <phoneticPr fontId="1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view="pageBreakPreview" topLeftCell="A25" zoomScaleNormal="85" zoomScaleSheetLayoutView="100" zoomScalePageLayoutView="70" workbookViewId="0">
      <selection activeCell="A18" sqref="A18:O18"/>
    </sheetView>
  </sheetViews>
  <sheetFormatPr defaultRowHeight="15" x14ac:dyDescent="0.25"/>
  <cols>
    <col min="1" max="1" width="5.140625" customWidth="1"/>
    <col min="2" max="2" width="22.42578125" customWidth="1"/>
    <col min="3" max="3" width="9.7109375" hidden="1" customWidth="1"/>
    <col min="4" max="4" width="8" hidden="1" customWidth="1"/>
    <col min="5" max="5" width="17.42578125" customWidth="1"/>
    <col min="6" max="6" width="11.140625" customWidth="1"/>
    <col min="7" max="7" width="10.42578125" customWidth="1"/>
    <col min="8" max="8" width="8.42578125" customWidth="1"/>
    <col min="9" max="9" width="14.42578125" bestFit="1" customWidth="1"/>
    <col min="10" max="10" width="7.42578125" customWidth="1"/>
    <col min="11" max="11" width="11.85546875" bestFit="1" customWidth="1"/>
    <col min="12" max="12" width="8.7109375" customWidth="1"/>
    <col min="13" max="13" width="9.85546875" customWidth="1"/>
    <col min="14" max="14" width="11.28515625" customWidth="1"/>
    <col min="15" max="15" width="22.5703125" customWidth="1"/>
    <col min="22" max="22" width="13.140625" bestFit="1" customWidth="1"/>
  </cols>
  <sheetData>
    <row r="1" spans="1:15" ht="15" customHeight="1" x14ac:dyDescent="0.25">
      <c r="B1" s="1"/>
      <c r="F1" s="2" t="s">
        <v>20</v>
      </c>
      <c r="G1" s="4"/>
      <c r="H1" s="4"/>
      <c r="I1" s="4"/>
    </row>
    <row r="2" spans="1:15" ht="15" customHeight="1" x14ac:dyDescent="0.25">
      <c r="B2" s="1"/>
      <c r="F2" s="5" t="s">
        <v>21</v>
      </c>
      <c r="G2" s="4"/>
      <c r="H2" s="4"/>
      <c r="I2" s="4"/>
    </row>
    <row r="3" spans="1:15" ht="18" customHeight="1" x14ac:dyDescent="0.25">
      <c r="B3" s="1"/>
      <c r="C3" s="140" t="s">
        <v>47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5" ht="7.5" customHeight="1" x14ac:dyDescent="0.25">
      <c r="B4" s="1"/>
      <c r="E4" s="2"/>
      <c r="G4" s="4"/>
      <c r="H4" s="4"/>
      <c r="I4" s="4"/>
    </row>
    <row r="5" spans="1:15" ht="14.25" customHeight="1" x14ac:dyDescent="0.25">
      <c r="B5" s="3"/>
      <c r="C5" s="3"/>
      <c r="D5" s="3"/>
      <c r="F5" s="25" t="s">
        <v>79</v>
      </c>
      <c r="G5" s="4"/>
      <c r="H5" s="4"/>
      <c r="I5" s="4"/>
    </row>
    <row r="6" spans="1:15" ht="15" customHeight="1" x14ac:dyDescent="0.25">
      <c r="B6" s="3"/>
      <c r="C6" s="6"/>
      <c r="D6" s="6"/>
      <c r="F6" s="7" t="s">
        <v>25</v>
      </c>
      <c r="G6" s="4"/>
      <c r="H6" s="4"/>
      <c r="I6" s="4"/>
    </row>
    <row r="7" spans="1:15" ht="15" customHeight="1" x14ac:dyDescent="0.25">
      <c r="B7" s="3"/>
      <c r="C7" s="3"/>
      <c r="D7" s="3"/>
      <c r="E7" s="3"/>
      <c r="F7" s="3"/>
      <c r="G7" s="4"/>
      <c r="H7" s="4"/>
      <c r="I7" s="4"/>
    </row>
    <row r="8" spans="1:15" ht="15" customHeight="1" x14ac:dyDescent="0.25">
      <c r="B8" s="8" t="s">
        <v>54</v>
      </c>
      <c r="C8" s="3"/>
      <c r="D8" s="3"/>
      <c r="E8" s="9"/>
      <c r="F8" s="9"/>
      <c r="G8" s="9"/>
      <c r="H8" s="9"/>
      <c r="I8" s="9"/>
      <c r="J8" s="10"/>
    </row>
    <row r="9" spans="1:15" ht="15" customHeight="1" x14ac:dyDescent="0.25">
      <c r="B9" s="8" t="s">
        <v>74</v>
      </c>
      <c r="C9" s="11"/>
      <c r="D9" s="11"/>
      <c r="E9" s="12"/>
      <c r="F9" s="12"/>
      <c r="G9" s="12"/>
      <c r="H9" s="12"/>
      <c r="I9" s="12"/>
      <c r="J9" s="13"/>
    </row>
    <row r="10" spans="1:15" ht="15" customHeight="1" x14ac:dyDescent="0.25">
      <c r="B10" s="8"/>
      <c r="C10" s="11"/>
      <c r="D10" s="11"/>
      <c r="E10" s="12"/>
      <c r="F10" s="12"/>
      <c r="G10" s="12"/>
      <c r="H10" s="12"/>
      <c r="I10" s="12"/>
      <c r="J10" s="13"/>
    </row>
    <row r="11" spans="1:15" ht="15" customHeight="1" x14ac:dyDescent="0.25">
      <c r="B11" s="8" t="s">
        <v>22</v>
      </c>
      <c r="C11" s="11"/>
      <c r="D11" s="11"/>
      <c r="E11" s="11"/>
      <c r="F11" s="11"/>
      <c r="G11" s="3"/>
      <c r="H11" s="3"/>
      <c r="I11" s="3"/>
      <c r="J11" s="14"/>
    </row>
    <row r="12" spans="1:15" ht="15" customHeight="1" x14ac:dyDescent="0.25">
      <c r="B12" s="8"/>
      <c r="C12" s="11"/>
      <c r="D12" s="11"/>
      <c r="E12" s="11"/>
      <c r="F12" s="11"/>
      <c r="G12" s="3"/>
      <c r="H12" s="3"/>
      <c r="I12" s="3"/>
      <c r="J12" s="14"/>
    </row>
    <row r="13" spans="1:15" ht="15" customHeight="1" x14ac:dyDescent="0.25">
      <c r="A13" s="142" t="s">
        <v>0</v>
      </c>
      <c r="B13" s="142" t="s">
        <v>1</v>
      </c>
      <c r="C13" s="142" t="s">
        <v>2</v>
      </c>
      <c r="D13" s="142"/>
      <c r="E13" s="142" t="s">
        <v>3</v>
      </c>
      <c r="F13" s="142" t="s">
        <v>55</v>
      </c>
      <c r="G13" s="141" t="s">
        <v>56</v>
      </c>
      <c r="H13" s="141"/>
      <c r="I13" s="141" t="s">
        <v>57</v>
      </c>
      <c r="J13" s="141"/>
      <c r="K13" s="141" t="s">
        <v>58</v>
      </c>
      <c r="L13" s="141"/>
      <c r="M13" s="141" t="s">
        <v>59</v>
      </c>
      <c r="N13" s="141"/>
      <c r="O13" s="143" t="s">
        <v>4</v>
      </c>
    </row>
    <row r="14" spans="1:15" ht="39" customHeight="1" x14ac:dyDescent="0.25">
      <c r="A14" s="142"/>
      <c r="B14" s="142"/>
      <c r="C14" s="142"/>
      <c r="D14" s="142"/>
      <c r="E14" s="142"/>
      <c r="F14" s="142"/>
      <c r="G14" s="141"/>
      <c r="H14" s="141"/>
      <c r="I14" s="141"/>
      <c r="J14" s="141"/>
      <c r="K14" s="141"/>
      <c r="L14" s="141"/>
      <c r="M14" s="141"/>
      <c r="N14" s="141"/>
      <c r="O14" s="143"/>
    </row>
    <row r="15" spans="1:15" ht="35.25" customHeight="1" x14ac:dyDescent="0.25">
      <c r="A15" s="142"/>
      <c r="B15" s="142"/>
      <c r="C15" s="15" t="s">
        <v>5</v>
      </c>
      <c r="D15" s="15" t="s">
        <v>6</v>
      </c>
      <c r="E15" s="142"/>
      <c r="F15" s="142"/>
      <c r="G15" s="15" t="s">
        <v>7</v>
      </c>
      <c r="H15" s="15" t="s">
        <v>8</v>
      </c>
      <c r="I15" s="15" t="s">
        <v>7</v>
      </c>
      <c r="J15" s="15" t="s">
        <v>8</v>
      </c>
      <c r="K15" s="15" t="s">
        <v>7</v>
      </c>
      <c r="L15" s="15" t="s">
        <v>8</v>
      </c>
      <c r="M15" s="15" t="s">
        <v>7</v>
      </c>
      <c r="N15" s="15" t="s">
        <v>8</v>
      </c>
      <c r="O15" s="143"/>
    </row>
    <row r="16" spans="1:15" ht="25.5" customHeight="1" x14ac:dyDescent="0.25">
      <c r="A16" s="202" t="s">
        <v>61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4"/>
    </row>
    <row r="17" spans="1:15" ht="39.75" customHeight="1" x14ac:dyDescent="0.25">
      <c r="A17" s="202" t="s">
        <v>62</v>
      </c>
      <c r="B17" s="203"/>
      <c r="C17" s="203"/>
      <c r="D17" s="203"/>
      <c r="E17" s="203"/>
      <c r="F17" s="205"/>
      <c r="G17" s="205"/>
      <c r="H17" s="205"/>
      <c r="I17" s="205"/>
      <c r="J17" s="205"/>
      <c r="K17" s="205"/>
      <c r="L17" s="205"/>
      <c r="M17" s="205"/>
      <c r="N17" s="205"/>
      <c r="O17" s="204"/>
    </row>
    <row r="18" spans="1:15" ht="31.5" customHeight="1" x14ac:dyDescent="0.25">
      <c r="A18" s="202" t="s">
        <v>63</v>
      </c>
      <c r="B18" s="203"/>
      <c r="C18" s="203"/>
      <c r="D18" s="203"/>
      <c r="E18" s="203"/>
      <c r="F18" s="205"/>
      <c r="G18" s="205"/>
      <c r="H18" s="205"/>
      <c r="I18" s="205"/>
      <c r="J18" s="205"/>
      <c r="K18" s="205"/>
      <c r="L18" s="205"/>
      <c r="M18" s="205"/>
      <c r="N18" s="205"/>
      <c r="O18" s="204"/>
    </row>
    <row r="19" spans="1:15" s="44" customFormat="1" ht="36.75" customHeight="1" x14ac:dyDescent="0.25">
      <c r="A19" s="202" t="s">
        <v>64</v>
      </c>
      <c r="B19" s="203"/>
      <c r="C19" s="203"/>
      <c r="D19" s="203"/>
      <c r="E19" s="203"/>
      <c r="F19" s="205"/>
      <c r="G19" s="205"/>
      <c r="H19" s="205"/>
      <c r="I19" s="205"/>
      <c r="J19" s="205"/>
      <c r="K19" s="205"/>
      <c r="L19" s="205"/>
      <c r="M19" s="205"/>
      <c r="N19" s="205"/>
      <c r="O19" s="204"/>
    </row>
    <row r="20" spans="1:15" x14ac:dyDescent="0.25">
      <c r="A20" s="160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2"/>
    </row>
    <row r="21" spans="1:15" ht="18" customHeight="1" x14ac:dyDescent="0.25">
      <c r="A21" s="147" t="s">
        <v>42</v>
      </c>
      <c r="B21" s="158" t="s">
        <v>67</v>
      </c>
      <c r="C21" s="150" t="s">
        <v>24</v>
      </c>
      <c r="D21" s="150" t="s">
        <v>23</v>
      </c>
      <c r="E21" s="16" t="s">
        <v>9</v>
      </c>
      <c r="F21" s="66">
        <f>F26+F23</f>
        <v>2388.69</v>
      </c>
      <c r="G21" s="66">
        <f>G27+G26+G25+G24+G23</f>
        <v>10.5</v>
      </c>
      <c r="H21" s="51">
        <f>SUM(H23:H27)</f>
        <v>0.43957148060233853</v>
      </c>
      <c r="I21" s="66">
        <f>I26+I23</f>
        <v>946.07218999999998</v>
      </c>
      <c r="J21" s="51">
        <f>I21/F21*100</f>
        <v>39.606319363333036</v>
      </c>
      <c r="K21" s="55"/>
      <c r="L21" s="51"/>
      <c r="M21" s="66"/>
      <c r="N21" s="64"/>
      <c r="O21" s="144"/>
    </row>
    <row r="22" spans="1:15" ht="30" customHeight="1" x14ac:dyDescent="0.25">
      <c r="A22" s="148"/>
      <c r="B22" s="159"/>
      <c r="C22" s="151"/>
      <c r="D22" s="151"/>
      <c r="E22" s="17" t="s">
        <v>10</v>
      </c>
      <c r="F22" s="96"/>
      <c r="G22" s="95"/>
      <c r="H22" s="95"/>
      <c r="I22" s="95"/>
      <c r="J22" s="95"/>
      <c r="K22" s="95"/>
      <c r="L22" s="95"/>
      <c r="M22" s="95"/>
      <c r="N22" s="97"/>
      <c r="O22" s="145"/>
    </row>
    <row r="23" spans="1:15" ht="40.5" customHeight="1" x14ac:dyDescent="0.25">
      <c r="A23" s="148"/>
      <c r="B23" s="159"/>
      <c r="C23" s="151"/>
      <c r="D23" s="151"/>
      <c r="E23" s="18" t="s">
        <v>11</v>
      </c>
      <c r="F23" s="50">
        <v>0</v>
      </c>
      <c r="G23" s="64"/>
      <c r="H23" s="64"/>
      <c r="I23" s="64"/>
      <c r="J23" s="66"/>
      <c r="K23" s="64"/>
      <c r="L23" s="64"/>
      <c r="M23" s="64"/>
      <c r="N23" s="64"/>
      <c r="O23" s="145"/>
    </row>
    <row r="24" spans="1:15" ht="39.75" customHeight="1" x14ac:dyDescent="0.25">
      <c r="A24" s="148"/>
      <c r="B24" s="159"/>
      <c r="C24" s="151"/>
      <c r="D24" s="151"/>
      <c r="E24" s="58" t="s">
        <v>12</v>
      </c>
      <c r="F24" s="66">
        <v>0</v>
      </c>
      <c r="G24" s="66"/>
      <c r="H24" s="66"/>
      <c r="I24" s="66"/>
      <c r="J24" s="64"/>
      <c r="K24" s="66"/>
      <c r="L24" s="64"/>
      <c r="M24" s="66"/>
      <c r="N24" s="64"/>
      <c r="O24" s="145"/>
    </row>
    <row r="25" spans="1:15" ht="27.75" customHeight="1" x14ac:dyDescent="0.25">
      <c r="A25" s="148"/>
      <c r="B25" s="159"/>
      <c r="C25" s="151"/>
      <c r="D25" s="151"/>
      <c r="E25" s="19" t="s">
        <v>13</v>
      </c>
      <c r="F25" s="50">
        <v>0</v>
      </c>
      <c r="G25" s="64"/>
      <c r="H25" s="64"/>
      <c r="I25" s="64"/>
      <c r="J25" s="64"/>
      <c r="K25" s="64"/>
      <c r="L25" s="64"/>
      <c r="M25" s="64"/>
      <c r="N25" s="64"/>
      <c r="O25" s="145"/>
    </row>
    <row r="26" spans="1:15" ht="15.75" x14ac:dyDescent="0.25">
      <c r="A26" s="148"/>
      <c r="B26" s="159"/>
      <c r="C26" s="151"/>
      <c r="D26" s="151"/>
      <c r="E26" s="57" t="s">
        <v>14</v>
      </c>
      <c r="F26" s="66">
        <f>F34+F42+F50</f>
        <v>2388.69</v>
      </c>
      <c r="G26" s="55">
        <v>10.5</v>
      </c>
      <c r="H26" s="51">
        <f>G26/F26*100</f>
        <v>0.43957148060233853</v>
      </c>
      <c r="I26" s="66">
        <f>I34+I42+I50</f>
        <v>946.07218999999998</v>
      </c>
      <c r="J26" s="51">
        <f>I26/F26*100</f>
        <v>39.606319363333036</v>
      </c>
      <c r="K26" s="66"/>
      <c r="L26" s="51"/>
      <c r="M26" s="66"/>
      <c r="N26" s="64"/>
      <c r="O26" s="145"/>
    </row>
    <row r="27" spans="1:15" ht="25.5" x14ac:dyDescent="0.25">
      <c r="A27" s="149"/>
      <c r="B27" s="159"/>
      <c r="C27" s="152"/>
      <c r="D27" s="152"/>
      <c r="E27" s="26" t="s">
        <v>15</v>
      </c>
      <c r="F27" s="50">
        <v>0</v>
      </c>
      <c r="G27" s="64"/>
      <c r="H27" s="64"/>
      <c r="I27" s="64"/>
      <c r="J27" s="64"/>
      <c r="K27" s="64"/>
      <c r="L27" s="64"/>
      <c r="M27" s="64"/>
      <c r="N27" s="64"/>
      <c r="O27" s="146"/>
    </row>
    <row r="28" spans="1:15" ht="36.75" customHeight="1" x14ac:dyDescent="0.25">
      <c r="A28" s="155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7"/>
    </row>
    <row r="29" spans="1:15" ht="15.75" customHeight="1" x14ac:dyDescent="0.25">
      <c r="A29" s="147" t="s">
        <v>68</v>
      </c>
      <c r="B29" s="150" t="s">
        <v>69</v>
      </c>
      <c r="C29" s="106" t="s">
        <v>24</v>
      </c>
      <c r="D29" s="109"/>
      <c r="E29" s="16" t="s">
        <v>9</v>
      </c>
      <c r="F29" s="55">
        <f>SUM(F31:F35)</f>
        <v>2316.69</v>
      </c>
      <c r="G29" s="55">
        <f>SUM(G31:G35)</f>
        <v>0</v>
      </c>
      <c r="H29" s="50">
        <v>0</v>
      </c>
      <c r="I29" s="55">
        <f>SUM(I31:I35)</f>
        <v>928.57218999999998</v>
      </c>
      <c r="J29" s="50">
        <f>I29/F29*100</f>
        <v>40.081849103678088</v>
      </c>
      <c r="K29" s="55"/>
      <c r="L29" s="51"/>
      <c r="M29" s="55"/>
      <c r="N29" s="51"/>
      <c r="O29" s="112"/>
    </row>
    <row r="30" spans="1:15" ht="26.25" customHeight="1" x14ac:dyDescent="0.25">
      <c r="A30" s="153"/>
      <c r="B30" s="151"/>
      <c r="C30" s="107"/>
      <c r="D30" s="110"/>
      <c r="E30" s="49" t="s">
        <v>10</v>
      </c>
      <c r="F30" s="95"/>
      <c r="G30" s="95"/>
      <c r="H30" s="95"/>
      <c r="I30" s="95"/>
      <c r="J30" s="95"/>
      <c r="K30" s="95"/>
      <c r="L30" s="95"/>
      <c r="M30" s="95"/>
      <c r="N30" s="95"/>
      <c r="O30" s="113"/>
    </row>
    <row r="31" spans="1:15" ht="23.45" customHeight="1" x14ac:dyDescent="0.25">
      <c r="A31" s="153"/>
      <c r="B31" s="151"/>
      <c r="C31" s="107"/>
      <c r="D31" s="110"/>
      <c r="E31" s="18" t="s">
        <v>11</v>
      </c>
      <c r="F31" s="50"/>
      <c r="G31" s="64"/>
      <c r="H31" s="64"/>
      <c r="I31" s="64"/>
      <c r="J31" s="64"/>
      <c r="K31" s="64"/>
      <c r="L31" s="64"/>
      <c r="M31" s="64"/>
      <c r="N31" s="64"/>
      <c r="O31" s="113"/>
    </row>
    <row r="32" spans="1:15" ht="28.5" customHeight="1" x14ac:dyDescent="0.25">
      <c r="A32" s="153"/>
      <c r="B32" s="151"/>
      <c r="C32" s="107"/>
      <c r="D32" s="110"/>
      <c r="E32" s="53" t="s">
        <v>12</v>
      </c>
      <c r="F32" s="66">
        <v>0</v>
      </c>
      <c r="G32" s="66"/>
      <c r="H32" s="64"/>
      <c r="I32" s="66"/>
      <c r="J32" s="64"/>
      <c r="K32" s="66"/>
      <c r="L32" s="64"/>
      <c r="M32" s="66"/>
      <c r="N32" s="64"/>
      <c r="O32" s="113"/>
    </row>
    <row r="33" spans="1:15" ht="30.75" customHeight="1" x14ac:dyDescent="0.25">
      <c r="A33" s="153"/>
      <c r="B33" s="151"/>
      <c r="C33" s="107"/>
      <c r="D33" s="110"/>
      <c r="E33" s="19" t="s">
        <v>13</v>
      </c>
      <c r="F33" s="50">
        <v>0</v>
      </c>
      <c r="G33" s="64"/>
      <c r="H33" s="64"/>
      <c r="I33" s="64"/>
      <c r="J33" s="64"/>
      <c r="K33" s="64"/>
      <c r="L33" s="64"/>
      <c r="M33" s="64"/>
      <c r="N33" s="64"/>
      <c r="O33" s="113"/>
    </row>
    <row r="34" spans="1:15" ht="39" customHeight="1" x14ac:dyDescent="0.25">
      <c r="A34" s="153"/>
      <c r="B34" s="151"/>
      <c r="C34" s="107"/>
      <c r="D34" s="110"/>
      <c r="E34" s="54" t="s">
        <v>14</v>
      </c>
      <c r="F34" s="116">
        <v>2316.69</v>
      </c>
      <c r="G34" s="115">
        <v>0</v>
      </c>
      <c r="H34" s="65">
        <v>0</v>
      </c>
      <c r="I34" s="66">
        <v>928.57218999999998</v>
      </c>
      <c r="J34" s="50">
        <f>I34/F34*100</f>
        <v>40.081849103678088</v>
      </c>
      <c r="K34" s="105"/>
      <c r="L34" s="51"/>
      <c r="M34" s="105"/>
      <c r="N34" s="51"/>
      <c r="O34" s="113"/>
    </row>
    <row r="35" spans="1:15" ht="27" customHeight="1" x14ac:dyDescent="0.25">
      <c r="A35" s="154"/>
      <c r="B35" s="152"/>
      <c r="C35" s="108"/>
      <c r="D35" s="111"/>
      <c r="E35" s="19" t="s">
        <v>15</v>
      </c>
      <c r="F35" s="50">
        <v>0</v>
      </c>
      <c r="G35" s="64"/>
      <c r="H35" s="64"/>
      <c r="I35" s="64"/>
      <c r="J35" s="64"/>
      <c r="K35" s="64"/>
      <c r="L35" s="64"/>
      <c r="M35" s="64"/>
      <c r="N35" s="64"/>
      <c r="O35" s="114"/>
    </row>
    <row r="36" spans="1:15" ht="87.75" customHeight="1" x14ac:dyDescent="0.25">
      <c r="A36" s="155" t="s">
        <v>77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7"/>
    </row>
    <row r="37" spans="1:15" ht="63.75" customHeight="1" x14ac:dyDescent="0.25">
      <c r="A37" s="147" t="s">
        <v>70</v>
      </c>
      <c r="B37" s="150" t="s">
        <v>71</v>
      </c>
      <c r="C37" s="128" t="s">
        <v>24</v>
      </c>
      <c r="D37" s="109"/>
      <c r="E37" s="16" t="s">
        <v>9</v>
      </c>
      <c r="F37" s="55">
        <f>SUM(F39:F43)</f>
        <v>0</v>
      </c>
      <c r="G37" s="55">
        <f>SUM(G39:G43)</f>
        <v>0</v>
      </c>
      <c r="H37" s="50">
        <v>0</v>
      </c>
      <c r="I37" s="55">
        <v>0</v>
      </c>
      <c r="J37" s="50">
        <v>0</v>
      </c>
      <c r="K37" s="55"/>
      <c r="L37" s="51"/>
      <c r="M37" s="55"/>
      <c r="N37" s="51"/>
      <c r="O37" s="125"/>
    </row>
    <row r="38" spans="1:15" x14ac:dyDescent="0.25">
      <c r="A38" s="153"/>
      <c r="B38" s="151"/>
      <c r="C38" s="129"/>
      <c r="D38" s="110"/>
      <c r="E38" s="49" t="s">
        <v>10</v>
      </c>
      <c r="F38" s="95"/>
      <c r="G38" s="95"/>
      <c r="H38" s="95"/>
      <c r="I38" s="95"/>
      <c r="J38" s="95"/>
      <c r="K38" s="95"/>
      <c r="L38" s="95"/>
      <c r="M38" s="95"/>
      <c r="N38" s="95"/>
      <c r="O38" s="126"/>
    </row>
    <row r="39" spans="1:15" ht="25.5" x14ac:dyDescent="0.25">
      <c r="A39" s="153"/>
      <c r="B39" s="151"/>
      <c r="C39" s="129"/>
      <c r="D39" s="110"/>
      <c r="E39" s="18" t="s">
        <v>11</v>
      </c>
      <c r="F39" s="50"/>
      <c r="G39" s="64"/>
      <c r="H39" s="64"/>
      <c r="I39" s="64"/>
      <c r="J39" s="64"/>
      <c r="K39" s="64"/>
      <c r="L39" s="64"/>
      <c r="M39" s="64"/>
      <c r="N39" s="64"/>
      <c r="O39" s="126"/>
    </row>
    <row r="40" spans="1:15" ht="47.25" x14ac:dyDescent="0.25">
      <c r="A40" s="153"/>
      <c r="B40" s="151"/>
      <c r="C40" s="129"/>
      <c r="D40" s="110"/>
      <c r="E40" s="53" t="s">
        <v>12</v>
      </c>
      <c r="F40" s="66">
        <v>0</v>
      </c>
      <c r="G40" s="66"/>
      <c r="H40" s="64"/>
      <c r="I40" s="66">
        <v>0</v>
      </c>
      <c r="J40" s="64">
        <v>0</v>
      </c>
      <c r="K40" s="66"/>
      <c r="L40" s="64"/>
      <c r="M40" s="66"/>
      <c r="N40" s="64"/>
      <c r="O40" s="126"/>
    </row>
    <row r="41" spans="1:15" ht="38.25" x14ac:dyDescent="0.25">
      <c r="A41" s="153"/>
      <c r="B41" s="151"/>
      <c r="C41" s="129"/>
      <c r="D41" s="110"/>
      <c r="E41" s="19" t="s">
        <v>13</v>
      </c>
      <c r="F41" s="50">
        <v>0</v>
      </c>
      <c r="G41" s="64"/>
      <c r="H41" s="64"/>
      <c r="I41" s="64"/>
      <c r="J41" s="64"/>
      <c r="K41" s="64"/>
      <c r="L41" s="64"/>
      <c r="M41" s="64"/>
      <c r="N41" s="64"/>
      <c r="O41" s="126"/>
    </row>
    <row r="42" spans="1:15" ht="18.600000000000001" customHeight="1" x14ac:dyDescent="0.25">
      <c r="A42" s="153"/>
      <c r="B42" s="151"/>
      <c r="C42" s="129"/>
      <c r="D42" s="110"/>
      <c r="E42" s="54" t="s">
        <v>14</v>
      </c>
      <c r="F42" s="135">
        <v>0</v>
      </c>
      <c r="G42" s="136">
        <v>0</v>
      </c>
      <c r="H42" s="65">
        <v>0</v>
      </c>
      <c r="I42" s="66">
        <v>0</v>
      </c>
      <c r="J42" s="50">
        <v>0</v>
      </c>
      <c r="K42" s="105"/>
      <c r="L42" s="51"/>
      <c r="M42" s="105"/>
      <c r="N42" s="51"/>
      <c r="O42" s="126"/>
    </row>
    <row r="43" spans="1:15" ht="26.25" customHeight="1" x14ac:dyDescent="0.25">
      <c r="A43" s="154"/>
      <c r="B43" s="152"/>
      <c r="C43" s="130"/>
      <c r="D43" s="111"/>
      <c r="E43" s="19" t="s">
        <v>15</v>
      </c>
      <c r="F43" s="50">
        <v>0</v>
      </c>
      <c r="G43" s="64"/>
      <c r="H43" s="64"/>
      <c r="I43" s="64"/>
      <c r="J43" s="64"/>
      <c r="K43" s="64"/>
      <c r="L43" s="64"/>
      <c r="M43" s="64"/>
      <c r="N43" s="64"/>
      <c r="O43" s="127"/>
    </row>
    <row r="44" spans="1:15" ht="18" customHeight="1" x14ac:dyDescent="0.25">
      <c r="A44" s="160" t="s">
        <v>78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2"/>
    </row>
    <row r="45" spans="1:15" ht="18.75" customHeight="1" x14ac:dyDescent="0.25">
      <c r="A45" s="147" t="s">
        <v>72</v>
      </c>
      <c r="B45" s="150" t="s">
        <v>73</v>
      </c>
      <c r="C45" s="128" t="s">
        <v>24</v>
      </c>
      <c r="D45" s="109"/>
      <c r="E45" s="16" t="s">
        <v>9</v>
      </c>
      <c r="F45" s="55">
        <f>SUM(F47:F51)</f>
        <v>72</v>
      </c>
      <c r="G45" s="55">
        <f>SUM(G47:G51)</f>
        <v>10.5</v>
      </c>
      <c r="H45" s="50">
        <v>0</v>
      </c>
      <c r="I45" s="66">
        <f>G45+7</f>
        <v>17.5</v>
      </c>
      <c r="J45" s="50">
        <f>I45/F45*100</f>
        <v>24.305555555555554</v>
      </c>
      <c r="K45" s="55"/>
      <c r="L45" s="51"/>
      <c r="M45" s="55"/>
      <c r="N45" s="51"/>
      <c r="O45" s="125"/>
    </row>
    <row r="46" spans="1:15" x14ac:dyDescent="0.25">
      <c r="A46" s="153"/>
      <c r="B46" s="151"/>
      <c r="C46" s="129"/>
      <c r="D46" s="110"/>
      <c r="E46" s="49" t="s">
        <v>10</v>
      </c>
      <c r="F46" s="95"/>
      <c r="G46" s="95"/>
      <c r="H46" s="95"/>
      <c r="I46" s="95"/>
      <c r="J46" s="95"/>
      <c r="K46" s="95"/>
      <c r="L46" s="95"/>
      <c r="M46" s="95"/>
      <c r="N46" s="95"/>
      <c r="O46" s="126"/>
    </row>
    <row r="47" spans="1:15" ht="36" customHeight="1" x14ac:dyDescent="0.25">
      <c r="A47" s="153"/>
      <c r="B47" s="151"/>
      <c r="C47" s="129"/>
      <c r="D47" s="110"/>
      <c r="E47" s="18" t="s">
        <v>11</v>
      </c>
      <c r="F47" s="50"/>
      <c r="G47" s="64"/>
      <c r="H47" s="64"/>
      <c r="I47" s="64"/>
      <c r="J47" s="64"/>
      <c r="K47" s="64"/>
      <c r="L47" s="64"/>
      <c r="M47" s="64"/>
      <c r="N47" s="64"/>
      <c r="O47" s="126"/>
    </row>
    <row r="48" spans="1:15" ht="47.25" x14ac:dyDescent="0.25">
      <c r="A48" s="153"/>
      <c r="B48" s="151"/>
      <c r="C48" s="129"/>
      <c r="D48" s="110"/>
      <c r="E48" s="53" t="s">
        <v>12</v>
      </c>
      <c r="F48" s="66">
        <v>0</v>
      </c>
      <c r="G48" s="66"/>
      <c r="H48" s="64"/>
      <c r="I48" s="66"/>
      <c r="J48" s="64"/>
      <c r="K48" s="66"/>
      <c r="L48" s="64"/>
      <c r="M48" s="66"/>
      <c r="N48" s="64"/>
      <c r="O48" s="126"/>
    </row>
    <row r="49" spans="1:15" ht="38.25" x14ac:dyDescent="0.25">
      <c r="A49" s="153"/>
      <c r="B49" s="151"/>
      <c r="C49" s="129"/>
      <c r="D49" s="110"/>
      <c r="E49" s="19" t="s">
        <v>13</v>
      </c>
      <c r="F49" s="50">
        <v>0</v>
      </c>
      <c r="G49" s="64"/>
      <c r="H49" s="64"/>
      <c r="I49" s="64"/>
      <c r="J49" s="64"/>
      <c r="K49" s="64"/>
      <c r="L49" s="64"/>
      <c r="M49" s="64"/>
      <c r="N49" s="64"/>
      <c r="O49" s="126"/>
    </row>
    <row r="50" spans="1:15" ht="31.5" x14ac:dyDescent="0.25">
      <c r="A50" s="153"/>
      <c r="B50" s="151"/>
      <c r="C50" s="129"/>
      <c r="D50" s="110"/>
      <c r="E50" s="54" t="s">
        <v>14</v>
      </c>
      <c r="F50" s="137">
        <v>72</v>
      </c>
      <c r="G50" s="135">
        <v>10.5</v>
      </c>
      <c r="H50" s="65">
        <v>0</v>
      </c>
      <c r="I50" s="66">
        <f>G50+7</f>
        <v>17.5</v>
      </c>
      <c r="J50" s="50">
        <f>I50/F50*100</f>
        <v>24.305555555555554</v>
      </c>
      <c r="K50" s="105"/>
      <c r="L50" s="51"/>
      <c r="M50" s="105"/>
      <c r="N50" s="51"/>
      <c r="O50" s="126"/>
    </row>
    <row r="51" spans="1:15" ht="25.5" x14ac:dyDescent="0.25">
      <c r="A51" s="154"/>
      <c r="B51" s="152"/>
      <c r="C51" s="130"/>
      <c r="D51" s="111"/>
      <c r="E51" s="19" t="s">
        <v>15</v>
      </c>
      <c r="F51" s="50">
        <v>0</v>
      </c>
      <c r="G51" s="64"/>
      <c r="H51" s="64"/>
      <c r="I51" s="64"/>
      <c r="J51" s="64"/>
      <c r="K51" s="64"/>
      <c r="L51" s="64"/>
      <c r="M51" s="64"/>
      <c r="N51" s="64"/>
      <c r="O51" s="127"/>
    </row>
    <row r="52" spans="1:15" x14ac:dyDescent="0.25">
      <c r="A52" s="160" t="s">
        <v>60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2"/>
    </row>
    <row r="53" spans="1:15" ht="25.5" x14ac:dyDescent="0.25">
      <c r="A53" s="147" t="s">
        <v>36</v>
      </c>
      <c r="B53" s="150" t="s">
        <v>45</v>
      </c>
      <c r="C53" s="128" t="s">
        <v>24</v>
      </c>
      <c r="D53" s="109"/>
      <c r="E53" s="16" t="s">
        <v>9</v>
      </c>
      <c r="F53" s="55">
        <f>SUM(F54:F58)</f>
        <v>181.22</v>
      </c>
      <c r="G53" s="55">
        <f>SUM(G55:G59)</f>
        <v>0</v>
      </c>
      <c r="H53" s="50">
        <v>0</v>
      </c>
      <c r="I53" s="66">
        <v>42</v>
      </c>
      <c r="J53" s="50">
        <f>I53/F53*100</f>
        <v>23.176249862046134</v>
      </c>
      <c r="K53" s="55"/>
      <c r="L53" s="51"/>
      <c r="M53" s="55"/>
      <c r="N53" s="51"/>
      <c r="O53" s="125"/>
    </row>
    <row r="54" spans="1:15" ht="52.5" customHeight="1" x14ac:dyDescent="0.25">
      <c r="A54" s="153"/>
      <c r="B54" s="151"/>
      <c r="C54" s="129"/>
      <c r="D54" s="110"/>
      <c r="E54" s="49" t="s">
        <v>10</v>
      </c>
      <c r="F54" s="95"/>
      <c r="G54" s="95"/>
      <c r="H54" s="95"/>
      <c r="I54" s="95"/>
      <c r="J54" s="95"/>
      <c r="K54" s="95"/>
      <c r="L54" s="95"/>
      <c r="M54" s="95"/>
      <c r="N54" s="95"/>
      <c r="O54" s="126"/>
    </row>
    <row r="55" spans="1:15" ht="25.5" x14ac:dyDescent="0.25">
      <c r="A55" s="153"/>
      <c r="B55" s="151"/>
      <c r="C55" s="129"/>
      <c r="D55" s="110"/>
      <c r="E55" s="18" t="s">
        <v>11</v>
      </c>
      <c r="F55" s="50"/>
      <c r="G55" s="64"/>
      <c r="H55" s="64"/>
      <c r="I55" s="64"/>
      <c r="J55" s="64"/>
      <c r="K55" s="64"/>
      <c r="L55" s="64"/>
      <c r="M55" s="64"/>
      <c r="N55" s="64"/>
      <c r="O55" s="126"/>
    </row>
    <row r="56" spans="1:15" ht="47.25" x14ac:dyDescent="0.25">
      <c r="A56" s="153"/>
      <c r="B56" s="151"/>
      <c r="C56" s="129"/>
      <c r="D56" s="110"/>
      <c r="E56" s="53" t="s">
        <v>12</v>
      </c>
      <c r="F56" s="66">
        <v>0</v>
      </c>
      <c r="G56" s="66"/>
      <c r="H56" s="64"/>
      <c r="I56" s="66"/>
      <c r="J56" s="64"/>
      <c r="K56" s="66"/>
      <c r="L56" s="64"/>
      <c r="M56" s="66"/>
      <c r="N56" s="64"/>
      <c r="O56" s="126"/>
    </row>
    <row r="57" spans="1:15" ht="38.25" x14ac:dyDescent="0.25">
      <c r="A57" s="153"/>
      <c r="B57" s="151"/>
      <c r="C57" s="129"/>
      <c r="D57" s="110"/>
      <c r="E57" s="19" t="s">
        <v>13</v>
      </c>
      <c r="F57" s="50">
        <v>0</v>
      </c>
      <c r="G57" s="64"/>
      <c r="H57" s="64"/>
      <c r="I57" s="64"/>
      <c r="J57" s="64"/>
      <c r="K57" s="64"/>
      <c r="L57" s="64"/>
      <c r="M57" s="64"/>
      <c r="N57" s="64"/>
      <c r="O57" s="126"/>
    </row>
    <row r="58" spans="1:15" ht="31.5" x14ac:dyDescent="0.25">
      <c r="A58" s="153"/>
      <c r="B58" s="151"/>
      <c r="C58" s="129"/>
      <c r="D58" s="110"/>
      <c r="E58" s="54" t="s">
        <v>14</v>
      </c>
      <c r="F58" s="136">
        <v>181.22</v>
      </c>
      <c r="G58" s="136">
        <v>0</v>
      </c>
      <c r="H58" s="65">
        <v>0</v>
      </c>
      <c r="I58" s="66">
        <v>42</v>
      </c>
      <c r="J58" s="50">
        <f>I58/F58*100</f>
        <v>23.176249862046134</v>
      </c>
      <c r="K58" s="105"/>
      <c r="L58" s="51"/>
      <c r="M58" s="105"/>
      <c r="N58" s="51"/>
      <c r="O58" s="126"/>
    </row>
    <row r="59" spans="1:15" ht="25.5" x14ac:dyDescent="0.25">
      <c r="A59" s="154"/>
      <c r="B59" s="152"/>
      <c r="C59" s="130"/>
      <c r="D59" s="111"/>
      <c r="E59" s="19" t="s">
        <v>15</v>
      </c>
      <c r="F59" s="50">
        <v>0</v>
      </c>
      <c r="G59" s="64"/>
      <c r="H59" s="64"/>
      <c r="I59" s="64"/>
      <c r="J59" s="64"/>
      <c r="K59" s="64"/>
      <c r="L59" s="64"/>
      <c r="M59" s="64"/>
      <c r="N59" s="64"/>
      <c r="O59" s="127"/>
    </row>
    <row r="60" spans="1:15" x14ac:dyDescent="0.25">
      <c r="A60" s="160" t="s">
        <v>75</v>
      </c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2"/>
    </row>
    <row r="61" spans="1:15" ht="25.5" x14ac:dyDescent="0.25">
      <c r="A61" s="147"/>
      <c r="B61" s="166" t="s">
        <v>16</v>
      </c>
      <c r="C61" s="147"/>
      <c r="D61" s="147"/>
      <c r="E61" s="21" t="s">
        <v>32</v>
      </c>
      <c r="F61" s="66">
        <f>F53+F21</f>
        <v>2569.91</v>
      </c>
      <c r="G61" s="66">
        <f>G53+G21</f>
        <v>10.5</v>
      </c>
      <c r="H61" s="50">
        <f>G61/F61*100</f>
        <v>0.40857461934464634</v>
      </c>
      <c r="I61" s="66">
        <f>I53+I21</f>
        <v>988.07218999999998</v>
      </c>
      <c r="J61" s="50">
        <f>I61/F61*100</f>
        <v>38.447735134693431</v>
      </c>
      <c r="K61" s="67"/>
      <c r="L61" s="51"/>
      <c r="M61" s="67"/>
      <c r="N61" s="68"/>
      <c r="O61" s="147"/>
    </row>
    <row r="62" spans="1:15" x14ac:dyDescent="0.25">
      <c r="A62" s="153"/>
      <c r="B62" s="167"/>
      <c r="C62" s="153"/>
      <c r="D62" s="153"/>
      <c r="E62" s="45" t="s">
        <v>10</v>
      </c>
      <c r="F62" s="85"/>
      <c r="G62" s="82"/>
      <c r="H62" s="82"/>
      <c r="I62" s="82"/>
      <c r="J62" s="82"/>
      <c r="K62" s="82"/>
      <c r="L62" s="82"/>
      <c r="M62" s="82"/>
      <c r="N62" s="83"/>
      <c r="O62" s="153"/>
    </row>
    <row r="63" spans="1:15" ht="25.5" x14ac:dyDescent="0.25">
      <c r="A63" s="153"/>
      <c r="B63" s="167"/>
      <c r="C63" s="153"/>
      <c r="D63" s="153"/>
      <c r="E63" s="132" t="s">
        <v>11</v>
      </c>
      <c r="F63" s="50"/>
      <c r="G63" s="55"/>
      <c r="H63" s="69"/>
      <c r="I63" s="64"/>
      <c r="J63" s="69"/>
      <c r="K63" s="64"/>
      <c r="L63" s="69"/>
      <c r="M63" s="64"/>
      <c r="N63" s="69"/>
      <c r="O63" s="153"/>
    </row>
    <row r="64" spans="1:15" ht="38.25" x14ac:dyDescent="0.25">
      <c r="A64" s="153"/>
      <c r="B64" s="167"/>
      <c r="C64" s="153"/>
      <c r="D64" s="153"/>
      <c r="E64" s="132" t="s">
        <v>12</v>
      </c>
      <c r="F64" s="66">
        <f>F56+F24</f>
        <v>0</v>
      </c>
      <c r="G64" s="66">
        <f>G56+G24</f>
        <v>0</v>
      </c>
      <c r="H64" s="50">
        <v>0</v>
      </c>
      <c r="I64" s="55"/>
      <c r="J64" s="50"/>
      <c r="K64" s="55"/>
      <c r="L64" s="50"/>
      <c r="M64" s="55"/>
      <c r="N64" s="50"/>
      <c r="O64" s="153"/>
    </row>
    <row r="65" spans="1:15" ht="38.25" x14ac:dyDescent="0.25">
      <c r="A65" s="153"/>
      <c r="B65" s="167"/>
      <c r="C65" s="153"/>
      <c r="D65" s="153"/>
      <c r="E65" s="132" t="s">
        <v>13</v>
      </c>
      <c r="F65" s="50"/>
      <c r="G65" s="50"/>
      <c r="H65" s="64"/>
      <c r="I65" s="64"/>
      <c r="J65" s="64"/>
      <c r="K65" s="64"/>
      <c r="L65" s="64"/>
      <c r="M65" s="64"/>
      <c r="N65" s="64"/>
      <c r="O65" s="153"/>
    </row>
    <row r="66" spans="1:15" ht="15.75" x14ac:dyDescent="0.25">
      <c r="A66" s="153"/>
      <c r="B66" s="167"/>
      <c r="C66" s="153"/>
      <c r="D66" s="153"/>
      <c r="E66" s="132" t="s">
        <v>14</v>
      </c>
      <c r="F66" s="66">
        <f>F58+F26</f>
        <v>2569.91</v>
      </c>
      <c r="G66" s="66">
        <f>G58+G26</f>
        <v>10.5</v>
      </c>
      <c r="H66" s="50">
        <f>G66/F66*100</f>
        <v>0.40857461934464634</v>
      </c>
      <c r="I66" s="66">
        <f>I58+I26</f>
        <v>988.07218999999998</v>
      </c>
      <c r="J66" s="50">
        <f>I66/F66*100</f>
        <v>38.447735134693431</v>
      </c>
      <c r="K66" s="59"/>
      <c r="L66" s="51"/>
      <c r="M66" s="67"/>
      <c r="N66" s="50"/>
      <c r="O66" s="153"/>
    </row>
    <row r="67" spans="1:15" ht="25.5" x14ac:dyDescent="0.25">
      <c r="A67" s="154"/>
      <c r="B67" s="168"/>
      <c r="C67" s="154"/>
      <c r="D67" s="154"/>
      <c r="E67" s="132" t="s">
        <v>15</v>
      </c>
      <c r="F67" s="34"/>
      <c r="G67" s="34"/>
      <c r="H67" s="43"/>
      <c r="I67" s="43"/>
      <c r="J67" s="43"/>
      <c r="K67" s="43"/>
      <c r="L67" s="43"/>
      <c r="M67" s="43"/>
      <c r="N67" s="43"/>
      <c r="O67" s="154"/>
    </row>
    <row r="68" spans="1:15" ht="18.75" x14ac:dyDescent="0.3">
      <c r="A68" s="131"/>
      <c r="B68" s="176" t="s">
        <v>65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8"/>
    </row>
    <row r="69" spans="1:15" ht="17.25" customHeight="1" x14ac:dyDescent="0.3">
      <c r="A69" s="131"/>
      <c r="B69" s="169" t="s">
        <v>41</v>
      </c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1"/>
    </row>
    <row r="70" spans="1:15" ht="15" customHeight="1" x14ac:dyDescent="0.3">
      <c r="A70" s="131"/>
      <c r="B70" s="172" t="s">
        <v>66</v>
      </c>
      <c r="C70" s="173"/>
      <c r="D70" s="173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5"/>
    </row>
    <row r="71" spans="1:15" ht="15.75" x14ac:dyDescent="0.25">
      <c r="A71" s="147" t="s">
        <v>43</v>
      </c>
      <c r="B71" s="150" t="s">
        <v>44</v>
      </c>
      <c r="C71" s="150" t="s">
        <v>24</v>
      </c>
      <c r="D71" s="150"/>
      <c r="E71" s="21" t="s">
        <v>9</v>
      </c>
      <c r="F71" s="67">
        <f>F76+F74</f>
        <v>1183.7</v>
      </c>
      <c r="G71" s="67">
        <f>G73+G74+G75+G76+G77</f>
        <v>103.15600000000001</v>
      </c>
      <c r="H71" s="50">
        <f>G71/F71*100</f>
        <v>8.714708118611135</v>
      </c>
      <c r="I71" s="67">
        <f>I76+I74</f>
        <v>374.12600000000003</v>
      </c>
      <c r="J71" s="64">
        <f>I71/F71*100</f>
        <v>31.606488130438461</v>
      </c>
      <c r="K71" s="67"/>
      <c r="L71" s="51"/>
      <c r="M71" s="67"/>
      <c r="N71" s="64"/>
      <c r="O71" s="163"/>
    </row>
    <row r="72" spans="1:15" x14ac:dyDescent="0.25">
      <c r="A72" s="153"/>
      <c r="B72" s="151"/>
      <c r="C72" s="151"/>
      <c r="D72" s="151"/>
      <c r="E72" s="22" t="s">
        <v>10</v>
      </c>
      <c r="F72" s="86"/>
      <c r="G72" s="87"/>
      <c r="H72" s="88"/>
      <c r="I72" s="89"/>
      <c r="J72" s="88"/>
      <c r="K72" s="89"/>
      <c r="L72" s="88"/>
      <c r="M72" s="89"/>
      <c r="N72" s="90"/>
      <c r="O72" s="164"/>
    </row>
    <row r="73" spans="1:15" ht="25.5" x14ac:dyDescent="0.25">
      <c r="A73" s="153"/>
      <c r="B73" s="151"/>
      <c r="C73" s="151"/>
      <c r="D73" s="151"/>
      <c r="E73" s="23" t="s">
        <v>11</v>
      </c>
      <c r="F73" s="72"/>
      <c r="G73" s="73"/>
      <c r="H73" s="74"/>
      <c r="I73" s="75"/>
      <c r="J73" s="74"/>
      <c r="K73" s="75"/>
      <c r="L73" s="74"/>
      <c r="M73" s="75"/>
      <c r="N73" s="74"/>
      <c r="O73" s="164"/>
    </row>
    <row r="74" spans="1:15" ht="15.75" customHeight="1" x14ac:dyDescent="0.25">
      <c r="A74" s="153"/>
      <c r="B74" s="151"/>
      <c r="C74" s="151"/>
      <c r="D74" s="151"/>
      <c r="E74" s="20" t="s">
        <v>12</v>
      </c>
      <c r="F74" s="66">
        <v>0</v>
      </c>
      <c r="G74" s="76"/>
      <c r="H74" s="77"/>
      <c r="I74" s="76"/>
      <c r="J74" s="77"/>
      <c r="K74" s="76"/>
      <c r="L74" s="77"/>
      <c r="M74" s="76"/>
      <c r="N74" s="77"/>
      <c r="O74" s="164"/>
    </row>
    <row r="75" spans="1:15" ht="42.75" customHeight="1" x14ac:dyDescent="0.25">
      <c r="A75" s="153"/>
      <c r="B75" s="151"/>
      <c r="C75" s="151"/>
      <c r="D75" s="151"/>
      <c r="E75" s="132" t="s">
        <v>13</v>
      </c>
      <c r="F75" s="50">
        <v>0</v>
      </c>
      <c r="G75" s="78"/>
      <c r="H75" s="79"/>
      <c r="I75" s="78"/>
      <c r="J75" s="79"/>
      <c r="K75" s="78"/>
      <c r="L75" s="79"/>
      <c r="M75" s="78"/>
      <c r="N75" s="79"/>
      <c r="O75" s="164"/>
    </row>
    <row r="76" spans="1:15" ht="15.75" x14ac:dyDescent="0.25">
      <c r="A76" s="153"/>
      <c r="B76" s="151"/>
      <c r="C76" s="151"/>
      <c r="D76" s="151"/>
      <c r="E76" s="23" t="s">
        <v>14</v>
      </c>
      <c r="F76" s="138">
        <v>1183.7</v>
      </c>
      <c r="G76" s="66">
        <v>103.15600000000001</v>
      </c>
      <c r="H76" s="50">
        <f>G76/F76*100</f>
        <v>8.714708118611135</v>
      </c>
      <c r="I76" s="80">
        <f>G76+270.97</f>
        <v>374.12600000000003</v>
      </c>
      <c r="J76" s="64">
        <f>I76/F76*100</f>
        <v>31.606488130438461</v>
      </c>
      <c r="K76" s="133"/>
      <c r="L76" s="51"/>
      <c r="M76" s="66"/>
      <c r="N76" s="64"/>
      <c r="O76" s="164"/>
    </row>
    <row r="77" spans="1:15" ht="25.5" x14ac:dyDescent="0.25">
      <c r="A77" s="154"/>
      <c r="B77" s="152"/>
      <c r="C77" s="152"/>
      <c r="D77" s="152"/>
      <c r="E77" s="132" t="s">
        <v>15</v>
      </c>
      <c r="F77" s="64">
        <v>0</v>
      </c>
      <c r="G77" s="81"/>
      <c r="H77" s="71"/>
      <c r="I77" s="81"/>
      <c r="J77" s="71"/>
      <c r="K77" s="81"/>
      <c r="L77" s="71"/>
      <c r="M77" s="81"/>
      <c r="N77" s="71"/>
      <c r="O77" s="165"/>
    </row>
    <row r="78" spans="1:15" ht="67.5" customHeight="1" x14ac:dyDescent="0.25">
      <c r="A78" s="155" t="s">
        <v>76</v>
      </c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7"/>
    </row>
    <row r="79" spans="1:15" ht="25.5" x14ac:dyDescent="0.25">
      <c r="A79" s="183" t="s">
        <v>17</v>
      </c>
      <c r="B79" s="184"/>
      <c r="C79" s="184"/>
      <c r="D79" s="185"/>
      <c r="E79" s="24" t="s">
        <v>18</v>
      </c>
      <c r="F79" s="67">
        <f>F84+F82</f>
        <v>3753.6099999999997</v>
      </c>
      <c r="G79" s="67">
        <f>G84+G82</f>
        <v>113.65600000000001</v>
      </c>
      <c r="H79" s="84">
        <f>G79/F79*100</f>
        <v>3.0279117969101748</v>
      </c>
      <c r="I79" s="67">
        <f>I84+I82</f>
        <v>1362.1981900000001</v>
      </c>
      <c r="J79" s="64">
        <f>I79/F79*100</f>
        <v>36.290349556826634</v>
      </c>
      <c r="K79" s="67"/>
      <c r="L79" s="68"/>
      <c r="M79" s="67"/>
      <c r="N79" s="84"/>
      <c r="O79" s="179"/>
    </row>
    <row r="80" spans="1:15" x14ac:dyDescent="0.25">
      <c r="A80" s="186"/>
      <c r="B80" s="187"/>
      <c r="C80" s="187"/>
      <c r="D80" s="188"/>
      <c r="E80" s="22" t="s">
        <v>10</v>
      </c>
      <c r="F80" s="82"/>
      <c r="G80" s="82"/>
      <c r="H80" s="83"/>
      <c r="I80" s="82"/>
      <c r="J80" s="82"/>
      <c r="K80" s="82"/>
      <c r="L80" s="82"/>
      <c r="M80" s="82"/>
      <c r="N80" s="83"/>
      <c r="O80" s="180"/>
    </row>
    <row r="81" spans="1:15" ht="25.5" x14ac:dyDescent="0.25">
      <c r="A81" s="186"/>
      <c r="B81" s="187"/>
      <c r="C81" s="187"/>
      <c r="D81" s="188"/>
      <c r="E81" s="23" t="s">
        <v>11</v>
      </c>
      <c r="F81" s="50"/>
      <c r="G81" s="70"/>
      <c r="H81" s="74"/>
      <c r="I81" s="91"/>
      <c r="J81" s="74"/>
      <c r="K81" s="91"/>
      <c r="L81" s="74"/>
      <c r="M81" s="91"/>
      <c r="N81" s="74"/>
      <c r="O81" s="180"/>
    </row>
    <row r="82" spans="1:15" ht="38.25" x14ac:dyDescent="0.25">
      <c r="A82" s="186"/>
      <c r="B82" s="187"/>
      <c r="C82" s="187"/>
      <c r="D82" s="188"/>
      <c r="E82" s="132" t="s">
        <v>12</v>
      </c>
      <c r="F82" s="67">
        <f>F74+F64</f>
        <v>0</v>
      </c>
      <c r="G82" s="67">
        <f>G74+G64</f>
        <v>0</v>
      </c>
      <c r="H82" s="92">
        <v>0</v>
      </c>
      <c r="I82" s="93"/>
      <c r="J82" s="94"/>
      <c r="K82" s="93"/>
      <c r="L82" s="94"/>
      <c r="M82" s="93"/>
      <c r="N82" s="94"/>
      <c r="O82" s="181"/>
    </row>
    <row r="83" spans="1:15" ht="38.25" x14ac:dyDescent="0.25">
      <c r="A83" s="186"/>
      <c r="B83" s="187"/>
      <c r="C83" s="187"/>
      <c r="D83" s="188"/>
      <c r="E83" s="132" t="s">
        <v>13</v>
      </c>
      <c r="F83" s="50"/>
      <c r="G83" s="70"/>
      <c r="H83" s="71"/>
      <c r="I83" s="81"/>
      <c r="J83" s="71"/>
      <c r="K83" s="81"/>
      <c r="L83" s="71"/>
      <c r="M83" s="81"/>
      <c r="N83" s="71"/>
      <c r="O83" s="180"/>
    </row>
    <row r="84" spans="1:15" ht="15.75" x14ac:dyDescent="0.25">
      <c r="A84" s="186"/>
      <c r="B84" s="187"/>
      <c r="C84" s="187"/>
      <c r="D84" s="188"/>
      <c r="E84" s="23" t="s">
        <v>14</v>
      </c>
      <c r="F84" s="67">
        <f>F76+F66</f>
        <v>3753.6099999999997</v>
      </c>
      <c r="G84" s="67">
        <f>G76+G66</f>
        <v>113.65600000000001</v>
      </c>
      <c r="H84" s="68">
        <f>G84/F84*100</f>
        <v>3.0279117969101748</v>
      </c>
      <c r="I84" s="67">
        <f>I76+I66</f>
        <v>1362.1981900000001</v>
      </c>
      <c r="J84" s="64">
        <f>I84/F84*100</f>
        <v>36.290349556826634</v>
      </c>
      <c r="K84" s="67"/>
      <c r="L84" s="68"/>
      <c r="M84" s="67"/>
      <c r="N84" s="68"/>
      <c r="O84" s="180"/>
    </row>
    <row r="85" spans="1:15" ht="25.5" x14ac:dyDescent="0.25">
      <c r="A85" s="189"/>
      <c r="B85" s="190"/>
      <c r="C85" s="190"/>
      <c r="D85" s="191"/>
      <c r="E85" s="132" t="s">
        <v>15</v>
      </c>
      <c r="F85" s="50"/>
      <c r="G85" s="70"/>
      <c r="H85" s="71"/>
      <c r="I85" s="81"/>
      <c r="J85" s="71"/>
      <c r="K85" s="81"/>
      <c r="L85" s="71"/>
      <c r="M85" s="81"/>
      <c r="N85" s="71"/>
      <c r="O85" s="182"/>
    </row>
    <row r="86" spans="1:15" ht="25.5" x14ac:dyDescent="0.25">
      <c r="A86" s="183" t="s">
        <v>51</v>
      </c>
      <c r="B86" s="184"/>
      <c r="C86" s="184"/>
      <c r="D86" s="185"/>
      <c r="E86" s="24" t="s">
        <v>18</v>
      </c>
      <c r="F86" s="67">
        <f>F89+F91</f>
        <v>3753.6099999999997</v>
      </c>
      <c r="G86" s="67">
        <f>G89+G91</f>
        <v>113.65600000000001</v>
      </c>
      <c r="H86" s="84">
        <f>G86/F86*100</f>
        <v>3.0279117969101748</v>
      </c>
      <c r="I86" s="67">
        <f>I91+I89</f>
        <v>1362.1981900000001</v>
      </c>
      <c r="J86" s="64">
        <f>I86/F86*100</f>
        <v>36.290349556826634</v>
      </c>
      <c r="K86" s="67"/>
      <c r="L86" s="68"/>
      <c r="M86" s="67"/>
      <c r="N86" s="84"/>
      <c r="O86" s="179"/>
    </row>
    <row r="87" spans="1:15" x14ac:dyDescent="0.25">
      <c r="A87" s="186"/>
      <c r="B87" s="187"/>
      <c r="C87" s="187"/>
      <c r="D87" s="188"/>
      <c r="E87" s="22" t="s">
        <v>10</v>
      </c>
      <c r="F87" s="82"/>
      <c r="G87" s="82"/>
      <c r="H87" s="83"/>
      <c r="I87" s="82"/>
      <c r="J87" s="82"/>
      <c r="K87" s="82"/>
      <c r="L87" s="82"/>
      <c r="M87" s="82"/>
      <c r="N87" s="83"/>
      <c r="O87" s="180"/>
    </row>
    <row r="88" spans="1:15" ht="25.5" x14ac:dyDescent="0.25">
      <c r="A88" s="186"/>
      <c r="B88" s="187"/>
      <c r="C88" s="187"/>
      <c r="D88" s="188"/>
      <c r="E88" s="23" t="s">
        <v>11</v>
      </c>
      <c r="F88" s="50"/>
      <c r="G88" s="70"/>
      <c r="H88" s="74"/>
      <c r="I88" s="91"/>
      <c r="J88" s="74"/>
      <c r="K88" s="91"/>
      <c r="L88" s="74"/>
      <c r="M88" s="91"/>
      <c r="N88" s="74"/>
      <c r="O88" s="180"/>
    </row>
    <row r="89" spans="1:15" ht="38.25" x14ac:dyDescent="0.25">
      <c r="A89" s="186"/>
      <c r="B89" s="187"/>
      <c r="C89" s="187"/>
      <c r="D89" s="188"/>
      <c r="E89" s="132" t="s">
        <v>12</v>
      </c>
      <c r="F89" s="67">
        <f>F82</f>
        <v>0</v>
      </c>
      <c r="G89" s="67">
        <f>G82</f>
        <v>0</v>
      </c>
      <c r="H89" s="92">
        <v>0</v>
      </c>
      <c r="I89" s="93"/>
      <c r="J89" s="94"/>
      <c r="K89" s="93"/>
      <c r="L89" s="94"/>
      <c r="M89" s="93"/>
      <c r="N89" s="94"/>
      <c r="O89" s="181"/>
    </row>
    <row r="90" spans="1:15" ht="38.25" x14ac:dyDescent="0.25">
      <c r="A90" s="186"/>
      <c r="B90" s="187"/>
      <c r="C90" s="187"/>
      <c r="D90" s="188"/>
      <c r="E90" s="132" t="s">
        <v>13</v>
      </c>
      <c r="F90" s="50"/>
      <c r="G90" s="70"/>
      <c r="H90" s="71"/>
      <c r="I90" s="81"/>
      <c r="J90" s="71"/>
      <c r="K90" s="81"/>
      <c r="L90" s="71"/>
      <c r="M90" s="81"/>
      <c r="N90" s="71"/>
      <c r="O90" s="180"/>
    </row>
    <row r="91" spans="1:15" ht="15.75" x14ac:dyDescent="0.25">
      <c r="A91" s="186"/>
      <c r="B91" s="187"/>
      <c r="C91" s="187"/>
      <c r="D91" s="188"/>
      <c r="E91" s="23" t="s">
        <v>14</v>
      </c>
      <c r="F91" s="67">
        <f>F84</f>
        <v>3753.6099999999997</v>
      </c>
      <c r="G91" s="67">
        <f>G84</f>
        <v>113.65600000000001</v>
      </c>
      <c r="H91" s="68">
        <f>G91/F91*100</f>
        <v>3.0279117969101748</v>
      </c>
      <c r="I91" s="67">
        <f>I84</f>
        <v>1362.1981900000001</v>
      </c>
      <c r="J91" s="64">
        <f>I91/F91*100</f>
        <v>36.290349556826634</v>
      </c>
      <c r="K91" s="67"/>
      <c r="L91" s="68"/>
      <c r="M91" s="67"/>
      <c r="N91" s="68"/>
      <c r="O91" s="180"/>
    </row>
    <row r="92" spans="1:15" ht="25.5" x14ac:dyDescent="0.25">
      <c r="A92" s="189"/>
      <c r="B92" s="190"/>
      <c r="C92" s="190"/>
      <c r="D92" s="191"/>
      <c r="E92" s="132" t="s">
        <v>15</v>
      </c>
      <c r="F92" s="50"/>
      <c r="G92" s="70"/>
      <c r="H92" s="71"/>
      <c r="I92" s="81"/>
      <c r="J92" s="71"/>
      <c r="K92" s="81"/>
      <c r="L92" s="71"/>
      <c r="M92" s="81"/>
      <c r="N92" s="71"/>
      <c r="O92" s="182"/>
    </row>
    <row r="93" spans="1:15" x14ac:dyDescent="0.25">
      <c r="A93" s="196" t="s">
        <v>10</v>
      </c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8"/>
    </row>
    <row r="94" spans="1:15" ht="25.5" x14ac:dyDescent="0.25">
      <c r="A94" s="183" t="s">
        <v>52</v>
      </c>
      <c r="B94" s="184"/>
      <c r="C94" s="184"/>
      <c r="D94" s="185"/>
      <c r="E94" s="24" t="s">
        <v>18</v>
      </c>
      <c r="F94" s="67">
        <f>F97+F99</f>
        <v>3753.6099999999997</v>
      </c>
      <c r="G94" s="67">
        <f>G97+G99</f>
        <v>113.65600000000001</v>
      </c>
      <c r="H94" s="84">
        <f>G94/F94*100</f>
        <v>3.0279117969101748</v>
      </c>
      <c r="I94" s="139">
        <f>I86</f>
        <v>1362.1981900000001</v>
      </c>
      <c r="J94" s="64">
        <f>I94/F94*100</f>
        <v>36.290349556826634</v>
      </c>
      <c r="K94" s="67"/>
      <c r="L94" s="68"/>
      <c r="M94" s="67"/>
      <c r="N94" s="84"/>
      <c r="O94" s="179"/>
    </row>
    <row r="95" spans="1:15" x14ac:dyDescent="0.25">
      <c r="A95" s="186"/>
      <c r="B95" s="187"/>
      <c r="C95" s="187"/>
      <c r="D95" s="188"/>
      <c r="E95" s="22" t="s">
        <v>10</v>
      </c>
      <c r="F95" s="82"/>
      <c r="G95" s="82"/>
      <c r="H95" s="83"/>
      <c r="I95" s="82"/>
      <c r="J95" s="82"/>
      <c r="K95" s="82"/>
      <c r="L95" s="82"/>
      <c r="M95" s="82"/>
      <c r="N95" s="83"/>
      <c r="O95" s="180"/>
    </row>
    <row r="96" spans="1:15" ht="25.5" x14ac:dyDescent="0.25">
      <c r="A96" s="186"/>
      <c r="B96" s="187"/>
      <c r="C96" s="187"/>
      <c r="D96" s="188"/>
      <c r="E96" s="23" t="s">
        <v>11</v>
      </c>
      <c r="F96" s="50"/>
      <c r="G96" s="70"/>
      <c r="H96" s="74"/>
      <c r="I96" s="91"/>
      <c r="J96" s="74"/>
      <c r="K96" s="91"/>
      <c r="L96" s="74"/>
      <c r="M96" s="91"/>
      <c r="N96" s="74"/>
      <c r="O96" s="180"/>
    </row>
    <row r="97" spans="1:15" ht="38.25" x14ac:dyDescent="0.25">
      <c r="A97" s="186"/>
      <c r="B97" s="187"/>
      <c r="C97" s="187"/>
      <c r="D97" s="188"/>
      <c r="E97" s="132" t="s">
        <v>12</v>
      </c>
      <c r="F97" s="67">
        <f>F89</f>
        <v>0</v>
      </c>
      <c r="G97" s="67">
        <f>G89</f>
        <v>0</v>
      </c>
      <c r="H97" s="92"/>
      <c r="I97" s="67"/>
      <c r="J97" s="94"/>
      <c r="K97" s="67"/>
      <c r="L97" s="94"/>
      <c r="M97" s="67"/>
      <c r="N97" s="94"/>
      <c r="O97" s="181"/>
    </row>
    <row r="98" spans="1:15" ht="38.25" x14ac:dyDescent="0.25">
      <c r="A98" s="186"/>
      <c r="B98" s="187"/>
      <c r="C98" s="187"/>
      <c r="D98" s="188"/>
      <c r="E98" s="132" t="s">
        <v>13</v>
      </c>
      <c r="F98" s="50"/>
      <c r="G98" s="70"/>
      <c r="H98" s="71"/>
      <c r="I98" s="81"/>
      <c r="J98" s="71"/>
      <c r="K98" s="81"/>
      <c r="L98" s="71"/>
      <c r="M98" s="81"/>
      <c r="N98" s="71"/>
      <c r="O98" s="180"/>
    </row>
    <row r="99" spans="1:15" ht="15.75" x14ac:dyDescent="0.25">
      <c r="A99" s="186"/>
      <c r="B99" s="187"/>
      <c r="C99" s="187"/>
      <c r="D99" s="188"/>
      <c r="E99" s="23" t="s">
        <v>14</v>
      </c>
      <c r="F99" s="67">
        <f>F91</f>
        <v>3753.6099999999997</v>
      </c>
      <c r="G99" s="67">
        <f>G91</f>
        <v>113.65600000000001</v>
      </c>
      <c r="H99" s="68">
        <f>G99/F99*100</f>
        <v>3.0279117969101748</v>
      </c>
      <c r="I99" s="134">
        <f>I91</f>
        <v>1362.1981900000001</v>
      </c>
      <c r="J99" s="64">
        <f>I99/F99*100</f>
        <v>36.290349556826634</v>
      </c>
      <c r="K99" s="67"/>
      <c r="L99" s="68"/>
      <c r="M99" s="67"/>
      <c r="N99" s="68"/>
      <c r="O99" s="180"/>
    </row>
    <row r="100" spans="1:15" ht="25.5" x14ac:dyDescent="0.25">
      <c r="A100" s="189"/>
      <c r="B100" s="190"/>
      <c r="C100" s="190"/>
      <c r="D100" s="191"/>
      <c r="E100" s="132" t="s">
        <v>15</v>
      </c>
      <c r="F100" s="50"/>
      <c r="G100" s="70"/>
      <c r="H100" s="71"/>
      <c r="I100" s="81"/>
      <c r="J100" s="71"/>
      <c r="K100" s="81"/>
      <c r="L100" s="71"/>
      <c r="M100" s="81"/>
      <c r="N100" s="71"/>
      <c r="O100" s="182"/>
    </row>
    <row r="101" spans="1:15" x14ac:dyDescent="0.25">
      <c r="B101" s="98"/>
      <c r="C101" s="98"/>
      <c r="D101" s="98"/>
      <c r="E101" s="98"/>
    </row>
    <row r="102" spans="1:15" x14ac:dyDescent="0.25">
      <c r="B102" s="195"/>
      <c r="C102" s="195"/>
      <c r="D102" s="201"/>
      <c r="E102" s="201"/>
    </row>
    <row r="103" spans="1:15" x14ac:dyDescent="0.25">
      <c r="B103" s="98"/>
      <c r="C103" s="98"/>
      <c r="D103" s="102"/>
      <c r="E103" s="102"/>
      <c r="M103" s="63"/>
    </row>
    <row r="104" spans="1:15" ht="30" x14ac:dyDescent="0.25">
      <c r="B104" s="30" t="s">
        <v>19</v>
      </c>
      <c r="C104" s="31"/>
      <c r="D104" s="32"/>
      <c r="E104" s="32"/>
      <c r="F104" s="31"/>
      <c r="J104" s="63"/>
    </row>
    <row r="105" spans="1:15" x14ac:dyDescent="0.25">
      <c r="B105" s="33"/>
      <c r="C105" s="27" t="s">
        <v>38</v>
      </c>
      <c r="D105" s="28"/>
      <c r="E105" s="28"/>
      <c r="F105" s="28"/>
    </row>
    <row r="106" spans="1:15" x14ac:dyDescent="0.25">
      <c r="B106" s="199" t="s">
        <v>26</v>
      </c>
      <c r="C106" s="200"/>
      <c r="D106" s="200"/>
      <c r="E106" s="200"/>
      <c r="F106" s="200"/>
    </row>
    <row r="107" spans="1:15" x14ac:dyDescent="0.25">
      <c r="B107" s="27" t="s">
        <v>27</v>
      </c>
      <c r="C107" s="27"/>
      <c r="D107" s="27"/>
      <c r="E107" s="27"/>
      <c r="F107" s="27"/>
      <c r="G107" s="36"/>
      <c r="H107" s="36"/>
      <c r="I107" s="36"/>
    </row>
    <row r="108" spans="1:15" x14ac:dyDescent="0.25">
      <c r="B108" s="27" t="s">
        <v>34</v>
      </c>
      <c r="C108" s="37" t="s">
        <v>39</v>
      </c>
      <c r="D108" s="37"/>
      <c r="E108" s="37"/>
      <c r="F108" s="37"/>
      <c r="G108" s="38"/>
      <c r="H108" s="38"/>
      <c r="I108" s="56" t="s">
        <v>40</v>
      </c>
      <c r="J108" s="35"/>
    </row>
    <row r="109" spans="1:15" x14ac:dyDescent="0.25">
      <c r="B109" s="29" t="s">
        <v>53</v>
      </c>
      <c r="C109" s="33"/>
      <c r="D109" s="33"/>
      <c r="E109" s="33"/>
      <c r="F109" s="33"/>
    </row>
    <row r="110" spans="1:15" x14ac:dyDescent="0.25">
      <c r="B110" s="29"/>
      <c r="C110" s="33"/>
      <c r="D110" s="33"/>
      <c r="E110" s="33"/>
      <c r="F110" s="33"/>
    </row>
    <row r="111" spans="1:15" x14ac:dyDescent="0.25">
      <c r="B111" s="29" t="s">
        <v>28</v>
      </c>
      <c r="C111" s="29"/>
      <c r="D111" s="31"/>
      <c r="E111" s="32"/>
      <c r="F111" s="29" t="s">
        <v>29</v>
      </c>
    </row>
    <row r="112" spans="1:15" x14ac:dyDescent="0.25">
      <c r="B112" s="29" t="s">
        <v>30</v>
      </c>
      <c r="C112" s="29"/>
      <c r="D112" s="27" t="s">
        <v>31</v>
      </c>
      <c r="E112" s="28"/>
      <c r="F112" s="33"/>
    </row>
    <row r="114" spans="2:6" ht="15.75" thickBot="1" x14ac:dyDescent="0.3">
      <c r="B114" s="192" t="s">
        <v>49</v>
      </c>
      <c r="C114" s="192"/>
      <c r="D114" s="100"/>
      <c r="E114" s="103"/>
    </row>
    <row r="115" spans="2:6" x14ac:dyDescent="0.25">
      <c r="B115" s="192"/>
      <c r="C115" s="192"/>
      <c r="D115" s="193"/>
      <c r="E115" s="194"/>
      <c r="F115" s="101" t="s">
        <v>50</v>
      </c>
    </row>
    <row r="116" spans="2:6" ht="15.75" thickBot="1" x14ac:dyDescent="0.3">
      <c r="B116" s="195"/>
      <c r="C116" s="195"/>
      <c r="D116" s="99"/>
      <c r="E116" s="98"/>
    </row>
  </sheetData>
  <mergeCells count="61">
    <mergeCell ref="A60:O60"/>
    <mergeCell ref="A36:O36"/>
    <mergeCell ref="B37:B43"/>
    <mergeCell ref="A37:A43"/>
    <mergeCell ref="B53:B59"/>
    <mergeCell ref="A53:A59"/>
    <mergeCell ref="A45:A51"/>
    <mergeCell ref="B45:B51"/>
    <mergeCell ref="A52:O52"/>
    <mergeCell ref="A44:O44"/>
    <mergeCell ref="B116:C116"/>
    <mergeCell ref="A86:D92"/>
    <mergeCell ref="O86:O92"/>
    <mergeCell ref="A93:O93"/>
    <mergeCell ref="A94:D100"/>
    <mergeCell ref="O94:O100"/>
    <mergeCell ref="B106:F106"/>
    <mergeCell ref="B102:C102"/>
    <mergeCell ref="D102:E102"/>
    <mergeCell ref="A78:O78"/>
    <mergeCell ref="A71:A77"/>
    <mergeCell ref="O79:O85"/>
    <mergeCell ref="A79:D85"/>
    <mergeCell ref="B114:C115"/>
    <mergeCell ref="D115:E115"/>
    <mergeCell ref="A61:A67"/>
    <mergeCell ref="O71:O77"/>
    <mergeCell ref="D71:D77"/>
    <mergeCell ref="B71:B77"/>
    <mergeCell ref="C71:C77"/>
    <mergeCell ref="C61:C67"/>
    <mergeCell ref="B61:B67"/>
    <mergeCell ref="B69:O69"/>
    <mergeCell ref="D61:D67"/>
    <mergeCell ref="B70:O70"/>
    <mergeCell ref="O61:O67"/>
    <mergeCell ref="B68:O68"/>
    <mergeCell ref="O21:O27"/>
    <mergeCell ref="A21:A27"/>
    <mergeCell ref="C21:C27"/>
    <mergeCell ref="A29:A35"/>
    <mergeCell ref="A18:O18"/>
    <mergeCell ref="A28:O28"/>
    <mergeCell ref="D21:D27"/>
    <mergeCell ref="B21:B27"/>
    <mergeCell ref="A20:O20"/>
    <mergeCell ref="B29:B35"/>
    <mergeCell ref="C3:N3"/>
    <mergeCell ref="A19:O19"/>
    <mergeCell ref="M13:N14"/>
    <mergeCell ref="G13:H14"/>
    <mergeCell ref="C13:D14"/>
    <mergeCell ref="K13:L14"/>
    <mergeCell ref="E13:E15"/>
    <mergeCell ref="F13:F15"/>
    <mergeCell ref="A13:A15"/>
    <mergeCell ref="O13:O15"/>
    <mergeCell ref="I13:J14"/>
    <mergeCell ref="A16:O16"/>
    <mergeCell ref="B13:B15"/>
    <mergeCell ref="A17:O17"/>
  </mergeCells>
  <phoneticPr fontId="13" type="noConversion"/>
  <pageMargins left="0.55118110236220474" right="0.11811023622047245" top="0.55118110236220474" bottom="0.15748031496062992" header="0.15748031496062992" footer="0"/>
  <pageSetup paperSize="9" scale="75" orientation="landscape" r:id="rId1"/>
  <rowBreaks count="4" manualBreakCount="4">
    <brk id="30" max="14" man="1"/>
    <brk id="47" max="14" man="1"/>
    <brk id="63" max="14" man="1"/>
    <brk id="8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P26"/>
  <sheetViews>
    <sheetView workbookViewId="0">
      <selection activeCell="G4" sqref="G4"/>
    </sheetView>
  </sheetViews>
  <sheetFormatPr defaultRowHeight="15" x14ac:dyDescent="0.25"/>
  <cols>
    <col min="5" max="5" width="10.140625" bestFit="1" customWidth="1"/>
  </cols>
  <sheetData>
    <row r="3" spans="4:16" x14ac:dyDescent="0.25"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4:16" ht="15.75" x14ac:dyDescent="0.25">
      <c r="D4" s="47"/>
      <c r="E4" s="48" t="s">
        <v>33</v>
      </c>
      <c r="F4" s="47"/>
      <c r="G4" s="52">
        <v>63.228000000000002</v>
      </c>
      <c r="H4" s="47"/>
      <c r="I4" s="47"/>
      <c r="J4" s="47"/>
      <c r="K4" s="47"/>
      <c r="L4" s="47"/>
      <c r="M4" s="47"/>
      <c r="N4" s="47"/>
      <c r="O4" s="47"/>
      <c r="P4" s="46"/>
    </row>
    <row r="5" spans="4:16" x14ac:dyDescent="0.25"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6"/>
    </row>
    <row r="6" spans="4:16" x14ac:dyDescent="0.25">
      <c r="D6" s="47"/>
      <c r="E6" s="47">
        <v>0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6"/>
    </row>
    <row r="7" spans="4:16" x14ac:dyDescent="0.25">
      <c r="D7" s="47"/>
      <c r="E7" s="47">
        <v>0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6"/>
    </row>
    <row r="8" spans="4:16" x14ac:dyDescent="0.25">
      <c r="D8" s="47"/>
      <c r="E8" s="47">
        <v>17169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6"/>
    </row>
    <row r="9" spans="4:16" x14ac:dyDescent="0.25"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6"/>
    </row>
    <row r="10" spans="4:16" x14ac:dyDescent="0.25">
      <c r="D10" s="47"/>
      <c r="E10" s="47">
        <v>5649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6"/>
    </row>
    <row r="11" spans="4:16" x14ac:dyDescent="0.25">
      <c r="D11" s="47"/>
      <c r="E11" s="47">
        <v>5649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6"/>
    </row>
    <row r="12" spans="4:16" x14ac:dyDescent="0.25">
      <c r="D12" s="47"/>
      <c r="E12" s="47">
        <v>5649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6"/>
    </row>
    <row r="13" spans="4:16" x14ac:dyDescent="0.25"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6"/>
    </row>
    <row r="14" spans="4:16" x14ac:dyDescent="0.25">
      <c r="D14" s="47"/>
      <c r="E14" s="47">
        <v>5649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6"/>
    </row>
    <row r="15" spans="4:16" x14ac:dyDescent="0.25">
      <c r="D15" s="47"/>
      <c r="E15" s="47">
        <v>5649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6"/>
    </row>
    <row r="16" spans="4:16" x14ac:dyDescent="0.25">
      <c r="D16" s="47"/>
      <c r="E16" s="47">
        <v>0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6"/>
    </row>
    <row r="17" spans="4:16" x14ac:dyDescent="0.25"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6"/>
    </row>
    <row r="18" spans="4:16" x14ac:dyDescent="0.25">
      <c r="D18" s="47"/>
      <c r="E18" s="47">
        <v>5649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6"/>
    </row>
    <row r="19" spans="4:16" x14ac:dyDescent="0.25">
      <c r="D19" s="47"/>
      <c r="E19" s="47">
        <v>5649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6"/>
    </row>
    <row r="20" spans="4:16" x14ac:dyDescent="0.25">
      <c r="D20" s="47"/>
      <c r="E20" s="47">
        <v>5649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6"/>
    </row>
    <row r="21" spans="4:16" x14ac:dyDescent="0.25">
      <c r="D21" s="47"/>
      <c r="E21" s="47">
        <v>5649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6"/>
    </row>
    <row r="22" spans="4:16" x14ac:dyDescent="0.25">
      <c r="D22" s="47"/>
      <c r="E22" s="47">
        <v>5649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6"/>
    </row>
    <row r="23" spans="4:16" x14ac:dyDescent="0.25"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6"/>
    </row>
    <row r="24" spans="4:16" x14ac:dyDescent="0.25"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6"/>
    </row>
    <row r="25" spans="4:16" x14ac:dyDescent="0.25"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6"/>
    </row>
    <row r="26" spans="4:16" x14ac:dyDescent="0.25">
      <c r="D26" s="47"/>
      <c r="E26" s="47">
        <f>SUM(E6:E25)</f>
        <v>73659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6"/>
    </row>
  </sheetData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деньги</vt:lpstr>
      <vt:lpstr>2  2019 Отчет об исполнении</vt:lpstr>
      <vt:lpstr>Лист1</vt:lpstr>
      <vt:lpstr>'2  2019 Отчет об исполнении'!Заголовки_для_печати</vt:lpstr>
      <vt:lpstr>'2  2019 Отчет об исполнении'!Область_печати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Мальцева</cp:lastModifiedBy>
  <cp:lastPrinted>2020-10-02T05:53:35Z</cp:lastPrinted>
  <dcterms:created xsi:type="dcterms:W3CDTF">2015-02-06T09:10:50Z</dcterms:created>
  <dcterms:modified xsi:type="dcterms:W3CDTF">2020-10-02T05:54:18Z</dcterms:modified>
</cp:coreProperties>
</file>