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355" activeTab="1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'!$C$2:$C$152</definedName>
    <definedName name="BossProviderVariable?_82e37b92_8454_493a_a09e_e1f9ab66b426" hidden="1">"25_01_2006"</definedName>
    <definedName name="_xlnm.Print_Titles" localSheetId="0">'Финансирование '!$14:$17</definedName>
    <definedName name="_xlnm.Print_Area" localSheetId="0">'Финансирование '!$A$1:$N$129</definedName>
  </definedNames>
  <calcPr calcId="145621"/>
</workbook>
</file>

<file path=xl/calcChain.xml><?xml version="1.0" encoding="utf-8"?>
<calcChain xmlns="http://schemas.openxmlformats.org/spreadsheetml/2006/main">
  <c r="M88" i="1" l="1"/>
  <c r="K88" i="1"/>
  <c r="I88" i="1"/>
  <c r="G88" i="1"/>
  <c r="M80" i="1"/>
  <c r="K80" i="1"/>
  <c r="I80" i="1"/>
  <c r="G80" i="1"/>
  <c r="M74" i="1"/>
  <c r="K74" i="1"/>
  <c r="I74" i="1"/>
  <c r="G74" i="1"/>
  <c r="M71" i="1"/>
  <c r="M70" i="1"/>
  <c r="M69" i="1"/>
  <c r="M68" i="1"/>
  <c r="M67" i="1"/>
  <c r="K71" i="1"/>
  <c r="K70" i="1"/>
  <c r="K69" i="1"/>
  <c r="K68" i="1"/>
  <c r="K67" i="1"/>
  <c r="I71" i="1"/>
  <c r="I70" i="1"/>
  <c r="I69" i="1"/>
  <c r="I68" i="1"/>
  <c r="I67" i="1"/>
  <c r="G71" i="1"/>
  <c r="G70" i="1"/>
  <c r="G69" i="1"/>
  <c r="G68" i="1"/>
  <c r="K63" i="1"/>
  <c r="K62" i="1"/>
  <c r="G62" i="1"/>
  <c r="I63" i="1"/>
  <c r="M61" i="1"/>
  <c r="K61" i="1"/>
  <c r="I61" i="1"/>
  <c r="G61" i="1"/>
  <c r="G55" i="1"/>
  <c r="I55" i="1"/>
  <c r="M55" i="1"/>
  <c r="K55" i="1"/>
  <c r="I53" i="1"/>
  <c r="I52" i="1"/>
  <c r="G53" i="1"/>
  <c r="G52" i="1"/>
  <c r="M49" i="1"/>
  <c r="K49" i="1"/>
  <c r="I49" i="1"/>
  <c r="G49" i="1"/>
  <c r="G30" i="1"/>
  <c r="G31" i="1"/>
  <c r="G32" i="1"/>
  <c r="G34" i="1"/>
  <c r="I34" i="1"/>
  <c r="I33" i="1"/>
  <c r="I32" i="1"/>
  <c r="I31" i="1"/>
  <c r="K34" i="1"/>
  <c r="K33" i="1"/>
  <c r="K32" i="1"/>
  <c r="K31" i="1"/>
  <c r="K30" i="1"/>
  <c r="M30" i="1"/>
  <c r="M31" i="1"/>
  <c r="M32" i="1"/>
  <c r="M34" i="1"/>
  <c r="K41" i="1"/>
  <c r="M47" i="1"/>
  <c r="M46" i="1"/>
  <c r="M44" i="1"/>
  <c r="M43" i="1"/>
  <c r="K47" i="1"/>
  <c r="K46" i="1"/>
  <c r="K45" i="1"/>
  <c r="K44" i="1"/>
  <c r="K43" i="1"/>
  <c r="I47" i="1"/>
  <c r="I44" i="1"/>
  <c r="I46" i="1"/>
  <c r="I43" i="1"/>
  <c r="G47" i="1"/>
  <c r="G45" i="1"/>
  <c r="G44" i="1"/>
  <c r="G46" i="1"/>
  <c r="G43" i="1"/>
  <c r="I30" i="1"/>
  <c r="G33" i="1"/>
  <c r="M22" i="1"/>
  <c r="M21" i="1"/>
  <c r="M20" i="1"/>
  <c r="M19" i="1"/>
  <c r="M18" i="1"/>
  <c r="K21" i="1"/>
  <c r="I21" i="1"/>
  <c r="I18" i="1"/>
  <c r="K22" i="1"/>
  <c r="K20" i="1"/>
  <c r="K19" i="1"/>
  <c r="K18" i="1"/>
  <c r="I22" i="1"/>
  <c r="I20" i="1"/>
  <c r="I19" i="1"/>
  <c r="G22" i="1"/>
  <c r="G21" i="1"/>
  <c r="G20" i="1"/>
  <c r="G19" i="1"/>
  <c r="G18" i="1"/>
  <c r="H11" i="2"/>
  <c r="F11" i="2"/>
  <c r="L12" i="2"/>
  <c r="J12" i="2"/>
  <c r="H12" i="2"/>
  <c r="F12" i="2"/>
  <c r="L11" i="2" l="1"/>
  <c r="J11" i="2"/>
  <c r="G41" i="1" l="1"/>
  <c r="E84" i="1" l="1"/>
  <c r="E46" i="1"/>
  <c r="N131" i="1"/>
  <c r="G95" i="1"/>
  <c r="F113" i="1"/>
  <c r="H113" i="1"/>
  <c r="J113" i="1"/>
  <c r="L113" i="1"/>
  <c r="F114" i="1"/>
  <c r="G114" i="1"/>
  <c r="H114" i="1"/>
  <c r="I114" i="1"/>
  <c r="J114" i="1"/>
  <c r="K114" i="1"/>
  <c r="L114" i="1"/>
  <c r="M114" i="1"/>
  <c r="F115" i="1"/>
  <c r="G115" i="1"/>
  <c r="H115" i="1"/>
  <c r="I115" i="1"/>
  <c r="J115" i="1"/>
  <c r="K115" i="1"/>
  <c r="L115" i="1"/>
  <c r="M115" i="1"/>
  <c r="F116" i="1"/>
  <c r="G116" i="1"/>
  <c r="H116" i="1"/>
  <c r="I116" i="1"/>
  <c r="J116" i="1"/>
  <c r="K116" i="1"/>
  <c r="L116" i="1"/>
  <c r="M116" i="1"/>
  <c r="F117" i="1"/>
  <c r="G117" i="1"/>
  <c r="H117" i="1"/>
  <c r="I117" i="1"/>
  <c r="J117" i="1"/>
  <c r="K117" i="1"/>
  <c r="L117" i="1"/>
  <c r="M117" i="1"/>
  <c r="D114" i="1"/>
  <c r="D115" i="1"/>
  <c r="D116" i="1"/>
  <c r="D117" i="1"/>
  <c r="D113" i="1"/>
  <c r="F107" i="1"/>
  <c r="H107" i="1"/>
  <c r="J107" i="1"/>
  <c r="L107" i="1"/>
  <c r="F108" i="1"/>
  <c r="H108" i="1"/>
  <c r="J108" i="1"/>
  <c r="L108" i="1"/>
  <c r="F109" i="1"/>
  <c r="G109" i="1"/>
  <c r="H109" i="1"/>
  <c r="I109" i="1"/>
  <c r="J109" i="1"/>
  <c r="K109" i="1"/>
  <c r="L109" i="1"/>
  <c r="M109" i="1"/>
  <c r="F110" i="1"/>
  <c r="G110" i="1"/>
  <c r="H110" i="1"/>
  <c r="I110" i="1"/>
  <c r="J110" i="1"/>
  <c r="K110" i="1"/>
  <c r="L110" i="1"/>
  <c r="M110" i="1"/>
  <c r="F111" i="1"/>
  <c r="G111" i="1"/>
  <c r="H111" i="1"/>
  <c r="I111" i="1"/>
  <c r="J111" i="1"/>
  <c r="K111" i="1"/>
  <c r="L111" i="1"/>
  <c r="M111" i="1"/>
  <c r="D108" i="1"/>
  <c r="D109" i="1"/>
  <c r="D110" i="1"/>
  <c r="D111" i="1"/>
  <c r="D107" i="1"/>
  <c r="F101" i="1"/>
  <c r="G101" i="1"/>
  <c r="H101" i="1"/>
  <c r="I101" i="1"/>
  <c r="J101" i="1"/>
  <c r="K101" i="1"/>
  <c r="L101" i="1"/>
  <c r="M101" i="1"/>
  <c r="F102" i="1"/>
  <c r="G102" i="1"/>
  <c r="H102" i="1"/>
  <c r="I102" i="1"/>
  <c r="J102" i="1"/>
  <c r="K102" i="1"/>
  <c r="L102" i="1"/>
  <c r="M102" i="1"/>
  <c r="F103" i="1"/>
  <c r="H103" i="1"/>
  <c r="J103" i="1"/>
  <c r="L103" i="1"/>
  <c r="F104" i="1"/>
  <c r="H104" i="1"/>
  <c r="J104" i="1"/>
  <c r="L104" i="1"/>
  <c r="F105" i="1"/>
  <c r="G105" i="1"/>
  <c r="H105" i="1"/>
  <c r="I105" i="1"/>
  <c r="J105" i="1"/>
  <c r="K105" i="1"/>
  <c r="L105" i="1"/>
  <c r="M105" i="1"/>
  <c r="D102" i="1"/>
  <c r="D103" i="1"/>
  <c r="D104" i="1"/>
  <c r="D105" i="1"/>
  <c r="D100" i="1" s="1"/>
  <c r="D101" i="1"/>
  <c r="F95" i="1"/>
  <c r="H95" i="1"/>
  <c r="I95" i="1"/>
  <c r="J95" i="1"/>
  <c r="K95" i="1"/>
  <c r="L95" i="1"/>
  <c r="M95" i="1"/>
  <c r="F96" i="1"/>
  <c r="G96" i="1"/>
  <c r="H96" i="1"/>
  <c r="I96" i="1"/>
  <c r="J96" i="1"/>
  <c r="K96" i="1"/>
  <c r="L96" i="1"/>
  <c r="M96" i="1"/>
  <c r="F97" i="1"/>
  <c r="G97" i="1"/>
  <c r="H97" i="1"/>
  <c r="I97" i="1"/>
  <c r="J97" i="1"/>
  <c r="K97" i="1"/>
  <c r="L97" i="1"/>
  <c r="M97" i="1"/>
  <c r="E98" i="1"/>
  <c r="E94" i="1" s="1"/>
  <c r="F98" i="1"/>
  <c r="G98" i="1"/>
  <c r="H98" i="1"/>
  <c r="J98" i="1"/>
  <c r="L98" i="1"/>
  <c r="F99" i="1"/>
  <c r="G99" i="1"/>
  <c r="H99" i="1"/>
  <c r="I99" i="1"/>
  <c r="J99" i="1"/>
  <c r="K99" i="1"/>
  <c r="L99" i="1"/>
  <c r="M99" i="1"/>
  <c r="D96" i="1"/>
  <c r="D97" i="1"/>
  <c r="D98" i="1"/>
  <c r="D99" i="1"/>
  <c r="D95" i="1"/>
  <c r="F89" i="1"/>
  <c r="G89" i="1"/>
  <c r="H89" i="1"/>
  <c r="I89" i="1"/>
  <c r="J89" i="1"/>
  <c r="K89" i="1"/>
  <c r="L89" i="1"/>
  <c r="M89" i="1"/>
  <c r="F90" i="1"/>
  <c r="G90" i="1"/>
  <c r="H90" i="1"/>
  <c r="I90" i="1"/>
  <c r="J90" i="1"/>
  <c r="K90" i="1"/>
  <c r="L90" i="1"/>
  <c r="M90" i="1"/>
  <c r="F91" i="1"/>
  <c r="G91" i="1"/>
  <c r="H91" i="1"/>
  <c r="I91" i="1"/>
  <c r="J91" i="1"/>
  <c r="K91" i="1"/>
  <c r="L91" i="1"/>
  <c r="M91" i="1"/>
  <c r="E92" i="1"/>
  <c r="E88" i="1" s="1"/>
  <c r="F92" i="1"/>
  <c r="H92" i="1"/>
  <c r="J92" i="1"/>
  <c r="L92" i="1"/>
  <c r="F93" i="1"/>
  <c r="G93" i="1"/>
  <c r="H93" i="1"/>
  <c r="I93" i="1"/>
  <c r="J93" i="1"/>
  <c r="K93" i="1"/>
  <c r="L93" i="1"/>
  <c r="M93" i="1"/>
  <c r="D90" i="1"/>
  <c r="D91" i="1"/>
  <c r="D92" i="1"/>
  <c r="D93" i="1"/>
  <c r="D89" i="1"/>
  <c r="M78" i="1"/>
  <c r="M92" i="1" s="1"/>
  <c r="K78" i="1"/>
  <c r="K92" i="1" s="1"/>
  <c r="I78" i="1"/>
  <c r="I92" i="1" s="1"/>
  <c r="G78" i="1"/>
  <c r="G92" i="1" s="1"/>
  <c r="M63" i="1"/>
  <c r="M108" i="1" s="1"/>
  <c r="M62" i="1"/>
  <c r="M107" i="1" s="1"/>
  <c r="K108" i="1"/>
  <c r="I108" i="1"/>
  <c r="I62" i="1"/>
  <c r="I107" i="1" s="1"/>
  <c r="G63" i="1"/>
  <c r="G108" i="1" s="1"/>
  <c r="G107" i="1"/>
  <c r="M56" i="1"/>
  <c r="M113" i="1" s="1"/>
  <c r="K56" i="1"/>
  <c r="K113" i="1" s="1"/>
  <c r="K112" i="1" s="1"/>
  <c r="I56" i="1"/>
  <c r="I113" i="1" s="1"/>
  <c r="G56" i="1"/>
  <c r="G113" i="1" s="1"/>
  <c r="G112" i="1" s="1"/>
  <c r="I104" i="1"/>
  <c r="I103" i="1"/>
  <c r="M53" i="1"/>
  <c r="M104" i="1" s="1"/>
  <c r="M52" i="1"/>
  <c r="M103" i="1" s="1"/>
  <c r="K53" i="1"/>
  <c r="K52" i="1"/>
  <c r="K103" i="1" s="1"/>
  <c r="G104" i="1"/>
  <c r="G103" i="1"/>
  <c r="M41" i="1"/>
  <c r="M98" i="1" s="1"/>
  <c r="K98" i="1"/>
  <c r="K94" i="1" s="1"/>
  <c r="I41" i="1"/>
  <c r="I37" i="1" s="1"/>
  <c r="F47" i="1"/>
  <c r="F46" i="1"/>
  <c r="D81" i="1"/>
  <c r="H23" i="1"/>
  <c r="L23" i="1"/>
  <c r="L61" i="1"/>
  <c r="J61" i="1"/>
  <c r="H61" i="1"/>
  <c r="F61" i="1"/>
  <c r="D61" i="1"/>
  <c r="L55" i="1"/>
  <c r="J55" i="1"/>
  <c r="H55" i="1"/>
  <c r="F55" i="1"/>
  <c r="D55" i="1"/>
  <c r="F49" i="1"/>
  <c r="H49" i="1"/>
  <c r="J49" i="1"/>
  <c r="L49" i="1"/>
  <c r="D49" i="1"/>
  <c r="E37" i="1"/>
  <c r="F37" i="1"/>
  <c r="H37" i="1"/>
  <c r="J37" i="1"/>
  <c r="K37" i="1"/>
  <c r="L37" i="1"/>
  <c r="M37" i="1"/>
  <c r="D37" i="1"/>
  <c r="D24" i="1"/>
  <c r="E24" i="1"/>
  <c r="F24" i="1"/>
  <c r="G24" i="1"/>
  <c r="H24" i="1"/>
  <c r="I24" i="1"/>
  <c r="J24" i="1"/>
  <c r="K24" i="1"/>
  <c r="L24" i="1"/>
  <c r="M24" i="1"/>
  <c r="L100" i="1"/>
  <c r="J100" i="1"/>
  <c r="H100" i="1"/>
  <c r="F100" i="1"/>
  <c r="G100" i="1" s="1"/>
  <c r="F88" i="1"/>
  <c r="J88" i="1"/>
  <c r="E74" i="1"/>
  <c r="F74" i="1"/>
  <c r="H74" i="1"/>
  <c r="J74" i="1"/>
  <c r="L74" i="1"/>
  <c r="D74" i="1"/>
  <c r="F81" i="1"/>
  <c r="G81" i="1"/>
  <c r="H81" i="1"/>
  <c r="I81" i="1"/>
  <c r="J81" i="1"/>
  <c r="K81" i="1"/>
  <c r="L81" i="1"/>
  <c r="M81" i="1"/>
  <c r="F82" i="1"/>
  <c r="G82" i="1"/>
  <c r="H82" i="1"/>
  <c r="I82" i="1"/>
  <c r="J82" i="1"/>
  <c r="K82" i="1"/>
  <c r="L82" i="1"/>
  <c r="M82" i="1"/>
  <c r="F83" i="1"/>
  <c r="G83" i="1"/>
  <c r="H83" i="1"/>
  <c r="I83" i="1"/>
  <c r="J83" i="1"/>
  <c r="K83" i="1"/>
  <c r="L83" i="1"/>
  <c r="M83" i="1"/>
  <c r="F84" i="1"/>
  <c r="G84" i="1"/>
  <c r="H84" i="1"/>
  <c r="I84" i="1"/>
  <c r="J84" i="1"/>
  <c r="K84" i="1"/>
  <c r="L84" i="1"/>
  <c r="M84" i="1"/>
  <c r="F85" i="1"/>
  <c r="G85" i="1"/>
  <c r="H85" i="1"/>
  <c r="I85" i="1"/>
  <c r="J85" i="1"/>
  <c r="K85" i="1"/>
  <c r="L85" i="1"/>
  <c r="M85" i="1"/>
  <c r="D82" i="1"/>
  <c r="D83" i="1"/>
  <c r="D84" i="1"/>
  <c r="D85" i="1"/>
  <c r="E68" i="1"/>
  <c r="F44" i="1"/>
  <c r="H44" i="1"/>
  <c r="J44" i="1"/>
  <c r="J68" i="1" s="1"/>
  <c r="L44" i="1"/>
  <c r="L68" i="1" s="1"/>
  <c r="L31" i="1" s="1"/>
  <c r="E69" i="1"/>
  <c r="F45" i="1"/>
  <c r="H45" i="1"/>
  <c r="H69" i="1" s="1"/>
  <c r="J45" i="1"/>
  <c r="J69" i="1" s="1"/>
  <c r="J32" i="1" s="1"/>
  <c r="J20" i="1" s="1"/>
  <c r="L45" i="1"/>
  <c r="L69" i="1" s="1"/>
  <c r="L32" i="1" s="1"/>
  <c r="L20" i="1" s="1"/>
  <c r="E70" i="1"/>
  <c r="F70" i="1"/>
  <c r="H46" i="1"/>
  <c r="J46" i="1"/>
  <c r="J70" i="1" s="1"/>
  <c r="J33" i="1" s="1"/>
  <c r="L46" i="1"/>
  <c r="L70" i="1" s="1"/>
  <c r="L33" i="1" s="1"/>
  <c r="L21" i="1" s="1"/>
  <c r="E47" i="1"/>
  <c r="H47" i="1"/>
  <c r="J47" i="1"/>
  <c r="J71" i="1" s="1"/>
  <c r="J34" i="1" s="1"/>
  <c r="J22" i="1" s="1"/>
  <c r="L47" i="1"/>
  <c r="L71" i="1" s="1"/>
  <c r="L34" i="1" s="1"/>
  <c r="L22" i="1" s="1"/>
  <c r="F23" i="1"/>
  <c r="J23" i="1"/>
  <c r="D45" i="1"/>
  <c r="D69" i="1" s="1"/>
  <c r="D32" i="1" s="1"/>
  <c r="D20" i="1" s="1"/>
  <c r="D46" i="1"/>
  <c r="D70" i="1" s="1"/>
  <c r="D33" i="1" s="1"/>
  <c r="D21" i="1" s="1"/>
  <c r="D47" i="1"/>
  <c r="D71" i="1" s="1"/>
  <c r="D23" i="1"/>
  <c r="D44" i="1"/>
  <c r="D68" i="1" s="1"/>
  <c r="D31" i="1" s="1"/>
  <c r="D19" i="1" s="1"/>
  <c r="F69" i="1" l="1"/>
  <c r="H68" i="1"/>
  <c r="D80" i="1"/>
  <c r="F71" i="1"/>
  <c r="H71" i="1"/>
  <c r="H70" i="1"/>
  <c r="H33" i="1" s="1"/>
  <c r="H21" i="1" s="1"/>
  <c r="F68" i="1"/>
  <c r="D88" i="1"/>
  <c r="H112" i="1"/>
  <c r="M100" i="1"/>
  <c r="M106" i="1"/>
  <c r="F32" i="1"/>
  <c r="F20" i="1" s="1"/>
  <c r="F31" i="1"/>
  <c r="F19" i="1" s="1"/>
  <c r="G37" i="1"/>
  <c r="L88" i="1"/>
  <c r="D94" i="1"/>
  <c r="M94" i="1"/>
  <c r="J94" i="1"/>
  <c r="F94" i="1"/>
  <c r="G94" i="1" s="1"/>
  <c r="L94" i="1"/>
  <c r="L106" i="1"/>
  <c r="J106" i="1"/>
  <c r="D112" i="1"/>
  <c r="J112" i="1"/>
  <c r="F112" i="1"/>
  <c r="L112" i="1"/>
  <c r="K104" i="1"/>
  <c r="K100" i="1" s="1"/>
  <c r="D106" i="1"/>
  <c r="K107" i="1"/>
  <c r="K106" i="1" s="1"/>
  <c r="F106" i="1"/>
  <c r="G106" i="1" s="1"/>
  <c r="M112" i="1"/>
  <c r="I100" i="1"/>
  <c r="H88" i="1"/>
  <c r="I106" i="1"/>
  <c r="H106" i="1"/>
  <c r="I112" i="1"/>
  <c r="I98" i="1"/>
  <c r="I94" i="1"/>
  <c r="H94" i="1"/>
  <c r="J67" i="1"/>
  <c r="J31" i="1"/>
  <c r="J19" i="1" s="1"/>
  <c r="H67" i="1"/>
  <c r="H32" i="1"/>
  <c r="H20" i="1" s="1"/>
  <c r="L30" i="1"/>
  <c r="J30" i="1"/>
  <c r="L67" i="1"/>
  <c r="H31" i="1"/>
  <c r="D34" i="1"/>
  <c r="D22" i="1" s="1"/>
  <c r="D18" i="1" s="1"/>
  <c r="F33" i="1"/>
  <c r="F21" i="1" s="1"/>
  <c r="F34" i="1"/>
  <c r="F22" i="1" s="1"/>
  <c r="F67" i="1"/>
  <c r="J21" i="1"/>
  <c r="L19" i="1"/>
  <c r="L18" i="1" s="1"/>
  <c r="H19" i="1"/>
  <c r="D67" i="1"/>
  <c r="L80" i="1"/>
  <c r="J80" i="1"/>
  <c r="H80" i="1"/>
  <c r="F80" i="1"/>
  <c r="D43" i="1"/>
  <c r="F43" i="1"/>
  <c r="L43" i="1"/>
  <c r="J43" i="1"/>
  <c r="H43" i="1"/>
  <c r="G67" i="1" l="1"/>
  <c r="H18" i="1"/>
  <c r="J18" i="1"/>
  <c r="J131" i="1" s="1"/>
  <c r="L131" i="1"/>
  <c r="D30" i="1"/>
  <c r="D131" i="1" s="1"/>
  <c r="M131" i="1"/>
  <c r="F30" i="1"/>
  <c r="H30" i="1"/>
  <c r="H131" i="1" s="1"/>
  <c r="E131" i="1"/>
  <c r="F18" i="1"/>
  <c r="K131" i="1" l="1"/>
  <c r="I131" i="1"/>
  <c r="F131" i="1"/>
  <c r="G131" i="1"/>
</calcChain>
</file>

<file path=xl/sharedStrings.xml><?xml version="1.0" encoding="utf-8"?>
<sst xmlns="http://schemas.openxmlformats.org/spreadsheetml/2006/main" count="190" uniqueCount="84">
  <si>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</si>
  <si>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</si>
  <si>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</si>
  <si>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</si>
  <si>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</si>
  <si>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</si>
  <si>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</si>
  <si>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</si>
  <si>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</si>
  <si>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</si>
  <si>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</si>
  <si>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</si>
  <si>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</si>
  <si>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</si>
  <si>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</si>
  <si>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</si>
  <si>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</si>
  <si>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</si>
  <si>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1.1.</t>
  </si>
  <si>
    <t>1.2.</t>
  </si>
  <si>
    <t>1.2.1.</t>
  </si>
  <si>
    <t>Итого по подпрограмме 1</t>
  </si>
  <si>
    <t>Итого по подпрограмме 2</t>
  </si>
  <si>
    <t>и т.д.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</si>
  <si>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</si>
  <si>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</si>
  <si>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</si>
  <si>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</si>
  <si>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</si>
  <si>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Отдел финансов администрации поселения___________________ (Ф.И.О. подпись)</t>
  </si>
  <si>
    <t>(наименование муниципальной программы городского поселения Новоаганск)</t>
  </si>
  <si>
    <t>(отчётный период)</t>
  </si>
  <si>
    <t>Реквизиты нормативного правового акта, которым  утверждена программа:</t>
  </si>
  <si>
    <t>в  том числе</t>
  </si>
  <si>
    <t>Исполнитель: ФИО, должность,  _________________________________________________тел.: 8 (34668)__________</t>
  </si>
  <si>
    <t>Наименование целевых показателей</t>
  </si>
  <si>
    <t>Базовый показатель на начало реализации муниципальной программы</t>
  </si>
  <si>
    <t>Примечание (причины не достижения/перевыполнения показателя)</t>
  </si>
  <si>
    <t>Расвитие муниципальной службы в городском поселении Новоаганск</t>
  </si>
  <si>
    <t xml:space="preserve">Основное мероприятие:
 «Обеспечение реализации полномочий администрации городского поселения Новоаганск»
</t>
  </si>
  <si>
    <t>Обеспечение текущей деятельности администрации городского поселения Новоаганск</t>
  </si>
  <si>
    <t>1.2.2.</t>
  </si>
  <si>
    <t xml:space="preserve">Осуществление первичного воинского учета
</t>
  </si>
  <si>
    <t>Осуществление полномочий по государственной регистрации актов гражданского состояния</t>
  </si>
  <si>
    <t>1.2.3.</t>
  </si>
  <si>
    <t>Подпрограмма 2 Развитие муниципальной службы в городском поселении Новоаганск</t>
  </si>
  <si>
    <r>
      <rPr>
        <b/>
        <sz val="12"/>
        <rFont val="Times New Roman"/>
        <family val="1"/>
        <charset val="204"/>
      </rPr>
      <t>Ответственный исполнитель :</t>
    </r>
    <r>
      <rPr>
        <sz val="12"/>
        <rFont val="Times New Roman"/>
        <family val="1"/>
        <charset val="204"/>
      </rPr>
      <t xml:space="preserve">
Отдел правового и кадрового обеспечения администрации городского поселения Новоаганск
</t>
    </r>
  </si>
  <si>
    <r>
      <rPr>
        <b/>
        <sz val="12"/>
        <rFont val="Times New Roman"/>
        <family val="1"/>
        <charset val="204"/>
      </rPr>
      <t xml:space="preserve">Соисполнитель 1                                 </t>
    </r>
    <r>
      <rPr>
        <sz val="12"/>
        <rFont val="Times New Roman"/>
        <family val="1"/>
        <charset val="204"/>
      </rPr>
      <t xml:space="preserve"> Совет депутатов городского поселения Новоаганск
</t>
    </r>
  </si>
  <si>
    <r>
      <rPr>
        <b/>
        <sz val="12"/>
        <rFont val="Times New Roman"/>
        <family val="1"/>
        <charset val="204"/>
      </rPr>
      <t>Соисполнитель 2</t>
    </r>
    <r>
      <rPr>
        <sz val="12"/>
        <rFont val="Times New Roman"/>
        <family val="1"/>
        <charset val="204"/>
      </rPr>
      <t xml:space="preserve">                                                  Отдел финансов администрации городского поселения Новоаганск
</t>
    </r>
  </si>
  <si>
    <r>
      <rPr>
        <b/>
        <sz val="12"/>
        <rFont val="Times New Roman"/>
        <family val="1"/>
        <charset val="204"/>
      </rPr>
      <t xml:space="preserve">Соисполнитель 3 </t>
    </r>
    <r>
      <rPr>
        <sz val="12"/>
        <rFont val="Times New Roman"/>
        <family val="1"/>
        <charset val="204"/>
      </rPr>
      <t xml:space="preserve">                                          Отдел организации деятельности администрации городского поселения Новоаганск;
</t>
    </r>
  </si>
  <si>
    <r>
      <rPr>
        <b/>
        <sz val="12"/>
        <rFont val="Times New Roman"/>
        <family val="1"/>
        <charset val="204"/>
      </rPr>
      <t xml:space="preserve">Соисполнитель 4 </t>
    </r>
    <r>
      <rPr>
        <sz val="12"/>
        <rFont val="Times New Roman"/>
        <family val="1"/>
        <charset val="204"/>
      </rPr>
      <t xml:space="preserve">                                                Инспектор по военно-учетной работе администрации городского поселения Новоаганск.   
</t>
    </r>
  </si>
  <si>
    <t xml:space="preserve">Основное мероприятие: «Обеспечение реализации полномочий Совета депутатов городского поселения Новоаганск»
</t>
  </si>
  <si>
    <t>на 01.07.2022 г.</t>
  </si>
  <si>
    <t>на 01.04.2022 г.</t>
  </si>
  <si>
    <t>на 01.10.2022 г.</t>
  </si>
  <si>
    <t>на 31.12.2022 г.</t>
  </si>
  <si>
    <t xml:space="preserve">план на 2022 год </t>
  </si>
  <si>
    <t>2.1.</t>
  </si>
  <si>
    <t>Подпрограмма 1. Обеспечение деятельности органов местного самоуправления городского поселения Новоаганск.</t>
  </si>
  <si>
    <t xml:space="preserve">Основное мероприятие:
«Создание условий для профессионального развития и подготовки кадров»
</t>
  </si>
  <si>
    <t>Текущие расходы на осуществление деятельности Слвета депутатов гп. Новоаганск. Оплата труда</t>
  </si>
  <si>
    <t>Текущие расходы на осуществление деятельности администрации гп. Новоаганск. Текущие расходы на содержание сайта. Оплата труда главы, муниципальных служащих 17 сел., 5 работников. Оплата представительских расходов. Выплата пенсии за выслугу лет.</t>
  </si>
  <si>
    <t>Оплата труда военно учетной работе.</t>
  </si>
  <si>
    <t>Осуществление государственных полномочий по регистрации актов гражданского состояния.</t>
  </si>
  <si>
    <t xml:space="preserve">          Ханенко И.Г.</t>
  </si>
  <si>
    <t>Руководитель  структурного подразделения администрации поселения  Ханенко И.Г.__________________________( подпись)</t>
  </si>
  <si>
    <t>8(34668) 51-033</t>
  </si>
  <si>
    <t>"Развитие муниципальной службы в городском поселении Новоаганск"</t>
  </si>
  <si>
    <t>Финансовое обеспечение органов местного самоуправления для исполнения представленных действующий законодательством полномочий и функций</t>
  </si>
  <si>
    <t>на 01.04.2022</t>
  </si>
  <si>
    <t>на 01.07.2022</t>
  </si>
  <si>
    <t>на 01.10.2022</t>
  </si>
  <si>
    <t>за 2022год (факт)</t>
  </si>
  <si>
    <t>Значение показателя на  2022 год (план)</t>
  </si>
  <si>
    <t xml:space="preserve">Колличество муниципальных служащих, получивших дополнительное профессиональное образование, от общего числа муниципальных служащих, подлежащих направлению на обучение по программе дополнительного профессионального образования </t>
  </si>
  <si>
    <t>Руководитель структурного подразделения администрации поселения:  Ханенко И.Г.____________________ ( подпись)</t>
  </si>
  <si>
    <t>Исполнитель: ФИО, должность,   начальник ОПиКО Ханенко И.Г. тел.: 8 (34668) 51033</t>
  </si>
  <si>
    <t xml:space="preserve">За отчетный период пршли обучение за счет средств администрации гп. Новоаганск 6 специалистов, из них 1 впервые поступивший на муниципальную службу. </t>
  </si>
  <si>
    <t>на «01» июля 2022 года</t>
  </si>
  <si>
    <t>Таблица 2</t>
  </si>
  <si>
    <r>
      <t xml:space="preserve">Ответственный исполнитель/соисполнитель: </t>
    </r>
    <r>
      <rPr>
        <sz val="12"/>
        <color theme="1"/>
        <rFont val="Times New Roman"/>
        <family val="1"/>
        <charset val="204"/>
      </rPr>
      <t>Отдел правового и кадрового обеспечения (И.Г. Ханенко)</t>
    </r>
  </si>
  <si>
    <t xml:space="preserve">(в редакции от 28.03.2022 № 80 "О внесении изменений в постановление администрации городского поселения  Новоаганск от 08.11.2021 № 394 «Об утверждении муниципальной  программы «Развитие муниципальной службы </t>
  </si>
  <si>
    <t>в городском поселении Новоаганск»)</t>
  </si>
  <si>
    <t>Отдел экономики администрации поселения__________________ Л.Г. Мальцева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</si>
</sst>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#,##0_ ;\-#,##0\ "/>
    <numFmt numFmtId="168" formatCode="#,##0.0"/>
    <numFmt numFmtId="169" formatCode="#,##0.0_ ;\-#,##0.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5" fontId="6" fillId="0" borderId="10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5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5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2" fillId="0" borderId="1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1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66" fontId="6" fillId="0" borderId="10" xfId="1" applyNumberFormat="1" applyFont="1" applyFill="1" applyBorder="1" applyAlignment="1" applyProtection="1">
      <alignment horizontal="center" vertical="center" wrapText="1"/>
    </xf>
    <xf numFmtId="10" fontId="6" fillId="0" borderId="10" xfId="1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1" fillId="0" borderId="10" xfId="1" applyNumberFormat="1" applyFont="1" applyFill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</xf>
    <xf numFmtId="168" fontId="6" fillId="0" borderId="10" xfId="1" applyNumberFormat="1" applyFont="1" applyFill="1" applyBorder="1" applyAlignment="1" applyProtection="1">
      <alignment horizontal="center" vertical="center" wrapText="1"/>
    </xf>
    <xf numFmtId="167" fontId="11" fillId="0" borderId="10" xfId="1" applyNumberFormat="1" applyFont="1" applyFill="1" applyBorder="1" applyAlignment="1" applyProtection="1">
      <alignment horizontal="center" vertic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8" fontId="11" fillId="0" borderId="10" xfId="1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68" fontId="14" fillId="0" borderId="10" xfId="1" applyNumberFormat="1" applyFont="1" applyFill="1" applyBorder="1" applyAlignment="1" applyProtection="1">
      <alignment horizontal="center" vertical="center" wrapText="1"/>
    </xf>
    <xf numFmtId="169" fontId="11" fillId="0" borderId="10" xfId="1" applyNumberFormat="1" applyFont="1" applyFill="1" applyBorder="1" applyAlignment="1" applyProtection="1">
      <alignment horizontal="center" vertical="center" wrapText="1"/>
    </xf>
    <xf numFmtId="169" fontId="6" fillId="0" borderId="10" xfId="1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165" fontId="11" fillId="0" borderId="10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65" fontId="6" fillId="0" borderId="1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168" fontId="11" fillId="0" borderId="10" xfId="1" applyNumberFormat="1" applyFont="1" applyFill="1" applyBorder="1" applyAlignment="1" applyProtection="1">
      <alignment horizontal="center" wrapText="1"/>
    </xf>
    <xf numFmtId="168" fontId="6" fillId="0" borderId="10" xfId="1" applyNumberFormat="1" applyFont="1" applyFill="1" applyBorder="1" applyAlignment="1" applyProtection="1">
      <alignment horizontal="center" wrapText="1"/>
    </xf>
    <xf numFmtId="169" fontId="11" fillId="0" borderId="10" xfId="1" applyNumberFormat="1" applyFont="1" applyFill="1" applyBorder="1" applyAlignment="1" applyProtection="1">
      <alignment horizontal="center" wrapText="1"/>
    </xf>
    <xf numFmtId="166" fontId="6" fillId="0" borderId="10" xfId="1" applyNumberFormat="1" applyFont="1" applyFill="1" applyBorder="1" applyAlignment="1" applyProtection="1">
      <alignment horizontal="center" wrapText="1"/>
    </xf>
    <xf numFmtId="169" fontId="6" fillId="0" borderId="10" xfId="1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5" fontId="6" fillId="0" borderId="10" xfId="1" applyNumberFormat="1" applyFont="1" applyFill="1" applyBorder="1" applyAlignment="1" applyProtection="1">
      <alignment horizontal="center" vertical="center" wrapText="1"/>
    </xf>
    <xf numFmtId="168" fontId="3" fillId="0" borderId="0" xfId="0" applyNumberFormat="1" applyFont="1" applyFill="1" applyAlignment="1" applyProtection="1">
      <alignment horizontal="right" vertical="center"/>
    </xf>
    <xf numFmtId="0" fontId="12" fillId="0" borderId="0" xfId="0" applyFont="1" applyAlignment="1">
      <alignment vertical="center"/>
    </xf>
    <xf numFmtId="3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167" fontId="6" fillId="0" borderId="9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67" fontId="6" fillId="0" borderId="10" xfId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8" fillId="0" borderId="24" xfId="0" applyFont="1" applyFill="1" applyBorder="1" applyAlignment="1" applyProtection="1">
      <alignment horizontal="center" vertical="center"/>
    </xf>
    <xf numFmtId="0" fontId="12" fillId="0" borderId="24" xfId="0" applyFont="1" applyBorder="1" applyAlignment="1">
      <alignment horizontal="center"/>
    </xf>
    <xf numFmtId="0" fontId="18" fillId="0" borderId="24" xfId="0" applyFont="1" applyFill="1" applyBorder="1" applyAlignment="1" applyProtection="1">
      <alignment vertical="top"/>
    </xf>
    <xf numFmtId="3" fontId="6" fillId="0" borderId="25" xfId="0" applyNumberFormat="1" applyFont="1" applyBorder="1" applyAlignment="1" applyProtection="1">
      <alignment horizontal="center" vertical="top" wrapText="1"/>
      <protection locked="0"/>
    </xf>
    <xf numFmtId="165" fontId="11" fillId="0" borderId="1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7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0" fillId="0" borderId="0" xfId="0" applyAlignment="1"/>
    <xf numFmtId="165" fontId="6" fillId="0" borderId="10" xfId="0" applyNumberFormat="1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/>
    </xf>
    <xf numFmtId="165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top" wrapText="1"/>
    </xf>
    <xf numFmtId="0" fontId="9" fillId="0" borderId="10" xfId="0" applyFont="1" applyBorder="1" applyAlignment="1">
      <alignment horizontal="left" vertical="top"/>
    </xf>
    <xf numFmtId="165" fontId="11" fillId="0" borderId="10" xfId="0" applyNumberFormat="1" applyFont="1" applyFill="1" applyBorder="1" applyAlignment="1" applyProtection="1">
      <alignment horizontal="left" vertical="top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165" fontId="11" fillId="0" borderId="10" xfId="0" applyNumberFormat="1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</xf>
    <xf numFmtId="10" fontId="6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2"/>
  <sheetViews>
    <sheetView view="pageBreakPreview" topLeftCell="A117" zoomScaleNormal="90" zoomScaleSheetLayoutView="100" workbookViewId="0">
      <selection activeCell="B131" sqref="B131"/>
    </sheetView>
  </sheetViews>
  <sheetFormatPr defaultColWidth="9.140625" defaultRowHeight="12.75" x14ac:dyDescent="0.2"/>
  <cols>
    <col min="1" max="1" width="8" style="1" customWidth="1"/>
    <col min="2" max="2" width="27.85546875" style="1" customWidth="1"/>
    <col min="3" max="3" width="24.28515625" style="2" customWidth="1"/>
    <col min="4" max="4" width="10.7109375" style="3" customWidth="1"/>
    <col min="5" max="5" width="8.5703125" style="68" customWidth="1"/>
    <col min="6" max="6" width="13.5703125" style="99" customWidth="1"/>
    <col min="7" max="7" width="9.2851562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85546875" style="1" customWidth="1"/>
    <col min="12" max="12" width="13" style="1" customWidth="1"/>
    <col min="13" max="13" width="11.85546875" style="1" customWidth="1"/>
    <col min="14" max="14" width="26.140625" style="4" customWidth="1"/>
    <col min="15" max="16384" width="9.140625" style="4"/>
  </cols>
  <sheetData>
    <row r="1" spans="1:14" ht="18.75" x14ac:dyDescent="0.2">
      <c r="N1" s="5" t="s">
        <v>0</v>
      </c>
    </row>
    <row r="2" spans="1:14" s="6" customFormat="1" ht="24" customHeight="1" x14ac:dyDescent="0.25">
      <c r="A2" s="150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7.25" customHeight="1" x14ac:dyDescent="0.25">
      <c r="A3" s="126" t="s">
        <v>38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 x14ac:dyDescent="0.25">
      <c r="A4" s="127" t="s">
        <v>30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s="7" customFormat="1" ht="17.25" customHeight="1" x14ac:dyDescent="0.2">
      <c r="E5" s="66"/>
      <c r="F5" s="90"/>
    </row>
    <row r="6" spans="1:14" s="8" customFormat="1" ht="19.5" customHeight="1" x14ac:dyDescent="0.25">
      <c r="A6" s="29"/>
      <c r="B6" s="29"/>
      <c r="C6" s="29"/>
      <c r="D6" s="29"/>
      <c r="E6" s="119"/>
      <c r="F6" s="120" t="s">
        <v>78</v>
      </c>
      <c r="G6" s="121"/>
      <c r="H6" s="29"/>
      <c r="I6" s="29"/>
      <c r="J6" s="29"/>
      <c r="K6" s="29"/>
      <c r="L6" s="29"/>
      <c r="M6" s="29"/>
      <c r="N6" s="29"/>
    </row>
    <row r="7" spans="1:14" s="8" customFormat="1" ht="13.5" customHeight="1" x14ac:dyDescent="0.2">
      <c r="A7" s="29"/>
      <c r="B7" s="30"/>
      <c r="C7" s="30"/>
      <c r="D7" s="30"/>
      <c r="E7" s="69"/>
      <c r="F7" s="90" t="s">
        <v>31</v>
      </c>
      <c r="G7" s="30"/>
      <c r="H7" s="30"/>
      <c r="I7" s="30"/>
      <c r="J7" s="30"/>
      <c r="K7" s="30"/>
      <c r="L7" s="30"/>
      <c r="M7" s="30"/>
      <c r="N7" s="28"/>
    </row>
    <row r="8" spans="1:14" s="8" customFormat="1" ht="13.5" customHeight="1" x14ac:dyDescent="0.2">
      <c r="A8" s="29"/>
      <c r="B8" s="30"/>
      <c r="C8" s="30"/>
      <c r="D8" s="30"/>
      <c r="E8" s="69"/>
      <c r="F8" s="90"/>
      <c r="G8" s="30"/>
      <c r="H8" s="30"/>
      <c r="I8" s="30"/>
      <c r="J8" s="30"/>
      <c r="K8" s="30"/>
      <c r="L8" s="30"/>
      <c r="M8" s="30"/>
      <c r="N8" s="28"/>
    </row>
    <row r="9" spans="1:14" s="8" customFormat="1" ht="13.5" customHeight="1" x14ac:dyDescent="0.2">
      <c r="A9" s="31" t="s">
        <v>32</v>
      </c>
      <c r="B9" s="30"/>
      <c r="C9" s="30"/>
      <c r="D9" s="30"/>
      <c r="E9" s="69"/>
      <c r="F9" s="90"/>
      <c r="G9" s="30"/>
      <c r="H9" s="30"/>
      <c r="I9" s="30"/>
      <c r="J9" s="30"/>
      <c r="K9" s="30"/>
      <c r="L9" s="30"/>
      <c r="M9" s="30"/>
      <c r="N9" s="28"/>
    </row>
    <row r="10" spans="1:14" s="8" customFormat="1" ht="13.5" customHeight="1" x14ac:dyDescent="0.2">
      <c r="A10" s="31" t="s">
        <v>81</v>
      </c>
      <c r="B10" s="30"/>
      <c r="C10" s="30"/>
      <c r="D10" s="30"/>
      <c r="E10" s="69"/>
      <c r="F10" s="90"/>
      <c r="G10" s="30"/>
      <c r="H10" s="30"/>
      <c r="I10" s="30"/>
      <c r="J10" s="30"/>
      <c r="K10" s="30"/>
      <c r="L10" s="30"/>
      <c r="M10" s="30"/>
      <c r="N10" s="28"/>
    </row>
    <row r="11" spans="1:14" s="8" customFormat="1" ht="13.5" customHeight="1" x14ac:dyDescent="0.2">
      <c r="A11" s="31" t="s">
        <v>82</v>
      </c>
      <c r="B11" s="34"/>
      <c r="C11" s="34"/>
      <c r="D11" s="34"/>
      <c r="E11" s="70"/>
      <c r="F11" s="91"/>
      <c r="G11" s="34"/>
      <c r="H11" s="34"/>
      <c r="I11" s="34"/>
      <c r="J11" s="34"/>
      <c r="K11" s="34"/>
      <c r="L11" s="34"/>
      <c r="M11" s="34"/>
      <c r="N11" s="28"/>
    </row>
    <row r="12" spans="1:14" ht="15.75" x14ac:dyDescent="0.2">
      <c r="A12" s="31" t="s">
        <v>80</v>
      </c>
      <c r="B12" s="32"/>
      <c r="C12" s="32"/>
      <c r="D12" s="32"/>
      <c r="E12" s="55"/>
      <c r="F12" s="100"/>
      <c r="G12" s="32"/>
      <c r="H12" s="32"/>
      <c r="I12" s="32"/>
      <c r="J12" s="32"/>
      <c r="K12" s="32"/>
      <c r="L12" s="32"/>
      <c r="M12" s="32"/>
    </row>
    <row r="13" spans="1:14" x14ac:dyDescent="0.2">
      <c r="A13" s="31"/>
      <c r="B13" s="32"/>
      <c r="C13" s="32"/>
      <c r="D13" s="32"/>
      <c r="E13" s="55"/>
      <c r="F13" s="105"/>
      <c r="G13" s="32"/>
      <c r="H13" s="32"/>
      <c r="I13" s="32"/>
      <c r="J13" s="32"/>
      <c r="K13" s="32"/>
      <c r="L13" s="32"/>
      <c r="M13" s="32"/>
      <c r="N13" s="33" t="s">
        <v>1</v>
      </c>
    </row>
    <row r="14" spans="1:14" ht="15" customHeight="1" x14ac:dyDescent="0.25">
      <c r="A14" s="128" t="s">
        <v>2</v>
      </c>
      <c r="B14" s="128" t="s">
        <v>3</v>
      </c>
      <c r="C14" s="128" t="s">
        <v>4</v>
      </c>
      <c r="D14" s="128" t="s">
        <v>5</v>
      </c>
      <c r="E14" s="128"/>
      <c r="F14" s="128" t="s">
        <v>33</v>
      </c>
      <c r="G14" s="128"/>
      <c r="H14" s="128"/>
      <c r="I14" s="128"/>
      <c r="J14" s="128"/>
      <c r="K14" s="128"/>
      <c r="L14" s="128"/>
      <c r="M14" s="128"/>
      <c r="N14" s="129" t="s">
        <v>6</v>
      </c>
    </row>
    <row r="15" spans="1:14" s="55" customFormat="1" ht="28.5" customHeight="1" x14ac:dyDescent="0.25">
      <c r="A15" s="128"/>
      <c r="B15" s="128"/>
      <c r="C15" s="128"/>
      <c r="D15" s="128" t="s">
        <v>56</v>
      </c>
      <c r="E15" s="151" t="s">
        <v>7</v>
      </c>
      <c r="F15" s="128" t="s">
        <v>53</v>
      </c>
      <c r="G15" s="128"/>
      <c r="H15" s="128" t="s">
        <v>52</v>
      </c>
      <c r="I15" s="128"/>
      <c r="J15" s="128" t="s">
        <v>54</v>
      </c>
      <c r="K15" s="128"/>
      <c r="L15" s="128" t="s">
        <v>55</v>
      </c>
      <c r="M15" s="128"/>
      <c r="N15" s="129"/>
    </row>
    <row r="16" spans="1:14" ht="40.9" customHeight="1" x14ac:dyDescent="0.25">
      <c r="A16" s="128"/>
      <c r="B16" s="128"/>
      <c r="C16" s="128"/>
      <c r="D16" s="128"/>
      <c r="E16" s="151"/>
      <c r="F16" s="92" t="s">
        <v>8</v>
      </c>
      <c r="G16" s="56" t="s">
        <v>7</v>
      </c>
      <c r="H16" s="9" t="s">
        <v>8</v>
      </c>
      <c r="I16" s="56" t="s">
        <v>7</v>
      </c>
      <c r="J16" s="9" t="s">
        <v>8</v>
      </c>
      <c r="K16" s="56" t="s">
        <v>7</v>
      </c>
      <c r="L16" s="9" t="s">
        <v>8</v>
      </c>
      <c r="M16" s="56" t="s">
        <v>7</v>
      </c>
      <c r="N16" s="129"/>
    </row>
    <row r="17" spans="1:14" s="10" customFormat="1" ht="15.75" x14ac:dyDescent="0.25">
      <c r="A17" s="57">
        <v>1</v>
      </c>
      <c r="B17" s="57">
        <v>2</v>
      </c>
      <c r="C17" s="57">
        <v>4</v>
      </c>
      <c r="D17" s="57">
        <v>5</v>
      </c>
      <c r="E17" s="58">
        <v>7</v>
      </c>
      <c r="F17" s="93">
        <v>9</v>
      </c>
      <c r="G17" s="58">
        <v>10</v>
      </c>
      <c r="H17" s="57">
        <v>12</v>
      </c>
      <c r="I17" s="58">
        <v>13</v>
      </c>
      <c r="J17" s="57">
        <v>15</v>
      </c>
      <c r="K17" s="58">
        <v>16</v>
      </c>
      <c r="L17" s="57">
        <v>18</v>
      </c>
      <c r="M17" s="58">
        <v>19</v>
      </c>
      <c r="N17" s="59">
        <v>44</v>
      </c>
    </row>
    <row r="18" spans="1:14" s="7" customFormat="1" ht="19.7" customHeight="1" x14ac:dyDescent="0.25">
      <c r="A18" s="130" t="s">
        <v>9</v>
      </c>
      <c r="B18" s="130"/>
      <c r="C18" s="86" t="s">
        <v>10</v>
      </c>
      <c r="D18" s="76">
        <f t="shared" ref="D18" si="0">D19+D20+D21+D22+D23</f>
        <v>32544.6</v>
      </c>
      <c r="E18" s="71">
        <v>100</v>
      </c>
      <c r="F18" s="76">
        <f t="shared" ref="F18:L18" si="1">F19+F20+F21+F22+F23</f>
        <v>5936.6</v>
      </c>
      <c r="G18" s="76">
        <f>F18/$D$18*100</f>
        <v>18.241428685557668</v>
      </c>
      <c r="H18" s="76">
        <f t="shared" si="1"/>
        <v>14216.300000000001</v>
      </c>
      <c r="I18" s="76">
        <f>H18/$D$18%</f>
        <v>43.68251568616607</v>
      </c>
      <c r="J18" s="76">
        <f t="shared" si="1"/>
        <v>0</v>
      </c>
      <c r="K18" s="76">
        <f>J18/$D$18*100</f>
        <v>0</v>
      </c>
      <c r="L18" s="76">
        <f t="shared" si="1"/>
        <v>0</v>
      </c>
      <c r="M18" s="76">
        <f>L18/$D$18*100</f>
        <v>0</v>
      </c>
      <c r="N18" s="129"/>
    </row>
    <row r="19" spans="1:14" ht="18" customHeight="1" x14ac:dyDescent="0.25">
      <c r="A19" s="130"/>
      <c r="B19" s="130"/>
      <c r="C19" s="54" t="s">
        <v>11</v>
      </c>
      <c r="D19" s="73">
        <f t="shared" ref="D19" si="2">D25+D31</f>
        <v>651.9</v>
      </c>
      <c r="E19" s="72">
        <v>100</v>
      </c>
      <c r="F19" s="73">
        <f t="shared" ref="F19:L19" si="3">F25+F31</f>
        <v>103.3</v>
      </c>
      <c r="G19" s="73">
        <f>F19/$D$19%</f>
        <v>15.845988648565729</v>
      </c>
      <c r="H19" s="73">
        <f t="shared" si="3"/>
        <v>268.10000000000002</v>
      </c>
      <c r="I19" s="73">
        <f>H19/$D$19%</f>
        <v>41.125939561282408</v>
      </c>
      <c r="J19" s="73">
        <f t="shared" si="3"/>
        <v>0</v>
      </c>
      <c r="K19" s="73">
        <f>J19/$D$19%</f>
        <v>0</v>
      </c>
      <c r="L19" s="73">
        <f t="shared" si="3"/>
        <v>0</v>
      </c>
      <c r="M19" s="73">
        <f>L19/$D$19%</f>
        <v>0</v>
      </c>
      <c r="N19" s="138"/>
    </row>
    <row r="20" spans="1:14" ht="30.6" customHeight="1" x14ac:dyDescent="0.25">
      <c r="A20" s="130"/>
      <c r="B20" s="130"/>
      <c r="C20" s="54" t="s">
        <v>12</v>
      </c>
      <c r="D20" s="73">
        <f t="shared" ref="D20" si="4">D26+D32</f>
        <v>48.6</v>
      </c>
      <c r="E20" s="72">
        <v>100</v>
      </c>
      <c r="F20" s="73">
        <f t="shared" ref="F20:L23" si="5">F26+F32</f>
        <v>0</v>
      </c>
      <c r="G20" s="73">
        <f>F20/$D$20%</f>
        <v>0</v>
      </c>
      <c r="H20" s="73">
        <f t="shared" si="5"/>
        <v>0</v>
      </c>
      <c r="I20" s="73">
        <f>H20/$D$20%</f>
        <v>0</v>
      </c>
      <c r="J20" s="73">
        <f t="shared" si="5"/>
        <v>0</v>
      </c>
      <c r="K20" s="73">
        <f>J20/$D$20%</f>
        <v>0</v>
      </c>
      <c r="L20" s="73">
        <f t="shared" si="5"/>
        <v>0</v>
      </c>
      <c r="M20" s="73">
        <f>L20/$D$20%</f>
        <v>0</v>
      </c>
      <c r="N20" s="138"/>
    </row>
    <row r="21" spans="1:14" ht="47.45" customHeight="1" x14ac:dyDescent="0.25">
      <c r="A21" s="130"/>
      <c r="B21" s="130"/>
      <c r="C21" s="54" t="s">
        <v>28</v>
      </c>
      <c r="D21" s="73">
        <f t="shared" ref="D21" si="6">D27+D33</f>
        <v>81</v>
      </c>
      <c r="E21" s="72">
        <v>100</v>
      </c>
      <c r="F21" s="73">
        <f>F27+F33</f>
        <v>22.3</v>
      </c>
      <c r="G21" s="73">
        <f>F21/D21%</f>
        <v>27.530864197530864</v>
      </c>
      <c r="H21" s="73">
        <f t="shared" si="5"/>
        <v>40.5</v>
      </c>
      <c r="I21" s="73">
        <f>H21/$D$21%</f>
        <v>50</v>
      </c>
      <c r="J21" s="73">
        <f t="shared" si="5"/>
        <v>0</v>
      </c>
      <c r="K21" s="73">
        <f>J21/D21%</f>
        <v>0</v>
      </c>
      <c r="L21" s="73">
        <f t="shared" si="5"/>
        <v>0</v>
      </c>
      <c r="M21" s="73">
        <f>L21/F21%</f>
        <v>0</v>
      </c>
      <c r="N21" s="138"/>
    </row>
    <row r="22" spans="1:14" ht="15.75" x14ac:dyDescent="0.25">
      <c r="A22" s="130"/>
      <c r="B22" s="130"/>
      <c r="C22" s="65" t="s">
        <v>13</v>
      </c>
      <c r="D22" s="73">
        <f t="shared" ref="D22" si="7">D28+D34</f>
        <v>31763.1</v>
      </c>
      <c r="E22" s="72">
        <v>100</v>
      </c>
      <c r="F22" s="73">
        <f t="shared" si="5"/>
        <v>5811</v>
      </c>
      <c r="G22" s="73">
        <f>F22/$D$22%</f>
        <v>18.294813793364</v>
      </c>
      <c r="H22" s="73">
        <v>13907.7</v>
      </c>
      <c r="I22" s="73">
        <f>H22/$D$22%</f>
        <v>43.785713611077007</v>
      </c>
      <c r="J22" s="73">
        <f t="shared" si="5"/>
        <v>0</v>
      </c>
      <c r="K22" s="73">
        <f>J22/$D$22%</f>
        <v>0</v>
      </c>
      <c r="L22" s="73">
        <f t="shared" si="5"/>
        <v>0</v>
      </c>
      <c r="M22" s="73">
        <f>L22/$D$22%</f>
        <v>0</v>
      </c>
      <c r="N22" s="138"/>
    </row>
    <row r="23" spans="1:14" ht="30.75" customHeight="1" x14ac:dyDescent="0.25">
      <c r="A23" s="130"/>
      <c r="B23" s="130"/>
      <c r="C23" s="54" t="s">
        <v>14</v>
      </c>
      <c r="D23" s="73">
        <f t="shared" ref="D23" si="8">D29+D35</f>
        <v>0</v>
      </c>
      <c r="E23" s="72"/>
      <c r="F23" s="73">
        <f t="shared" si="5"/>
        <v>0</v>
      </c>
      <c r="G23" s="73">
        <v>0</v>
      </c>
      <c r="H23" s="73">
        <f t="shared" si="5"/>
        <v>0</v>
      </c>
      <c r="I23" s="73">
        <v>0</v>
      </c>
      <c r="J23" s="73">
        <f t="shared" si="5"/>
        <v>0</v>
      </c>
      <c r="K23" s="73">
        <v>0</v>
      </c>
      <c r="L23" s="73">
        <f t="shared" si="5"/>
        <v>0</v>
      </c>
      <c r="M23" s="73">
        <v>0</v>
      </c>
      <c r="N23" s="138"/>
    </row>
    <row r="24" spans="1:14" s="7" customFormat="1" ht="30.75" customHeight="1" x14ac:dyDescent="0.25">
      <c r="A24" s="129" t="s">
        <v>15</v>
      </c>
      <c r="B24" s="129"/>
      <c r="C24" s="64" t="s">
        <v>16</v>
      </c>
      <c r="D24" s="76">
        <f>D25+D26+D27+D28+D29</f>
        <v>0</v>
      </c>
      <c r="E24" s="71">
        <f t="shared" ref="E24:M24" si="9">E25+E26+E27+E28+E29</f>
        <v>0</v>
      </c>
      <c r="F24" s="76">
        <f t="shared" si="9"/>
        <v>0</v>
      </c>
      <c r="G24" s="76">
        <f t="shared" si="9"/>
        <v>0</v>
      </c>
      <c r="H24" s="76">
        <f t="shared" si="9"/>
        <v>0</v>
      </c>
      <c r="I24" s="76">
        <f t="shared" si="9"/>
        <v>0</v>
      </c>
      <c r="J24" s="76">
        <f t="shared" si="9"/>
        <v>0</v>
      </c>
      <c r="K24" s="76">
        <f t="shared" si="9"/>
        <v>0</v>
      </c>
      <c r="L24" s="76">
        <f t="shared" si="9"/>
        <v>0</v>
      </c>
      <c r="M24" s="76">
        <f t="shared" si="9"/>
        <v>0</v>
      </c>
      <c r="N24" s="67"/>
    </row>
    <row r="25" spans="1:14" ht="20.25" customHeight="1" x14ac:dyDescent="0.25">
      <c r="A25" s="129"/>
      <c r="B25" s="129"/>
      <c r="C25" s="60" t="s">
        <v>11</v>
      </c>
      <c r="D25" s="81"/>
      <c r="E25" s="72"/>
      <c r="F25" s="73"/>
      <c r="G25" s="73"/>
      <c r="H25" s="73"/>
      <c r="I25" s="73"/>
      <c r="J25" s="73"/>
      <c r="K25" s="73"/>
      <c r="L25" s="73"/>
      <c r="M25" s="73"/>
      <c r="N25" s="84"/>
    </row>
    <row r="26" spans="1:14" ht="30.75" customHeight="1" x14ac:dyDescent="0.25">
      <c r="A26" s="129"/>
      <c r="B26" s="129"/>
      <c r="C26" s="60" t="s">
        <v>12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84"/>
    </row>
    <row r="27" spans="1:14" ht="48" customHeight="1" x14ac:dyDescent="0.25">
      <c r="A27" s="129"/>
      <c r="B27" s="129"/>
      <c r="C27" s="54" t="s">
        <v>28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84"/>
    </row>
    <row r="28" spans="1:14" ht="20.25" customHeight="1" x14ac:dyDescent="0.25">
      <c r="A28" s="129"/>
      <c r="B28" s="129"/>
      <c r="C28" s="61" t="s">
        <v>13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84"/>
    </row>
    <row r="29" spans="1:14" ht="30.75" customHeight="1" x14ac:dyDescent="0.25">
      <c r="A29" s="129"/>
      <c r="B29" s="129"/>
      <c r="C29" s="60" t="s">
        <v>14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84"/>
    </row>
    <row r="30" spans="1:14" s="7" customFormat="1" ht="30.75" customHeight="1" x14ac:dyDescent="0.25">
      <c r="A30" s="129" t="s">
        <v>17</v>
      </c>
      <c r="B30" s="129"/>
      <c r="C30" s="13" t="s">
        <v>16</v>
      </c>
      <c r="D30" s="76">
        <f>D31+D32+D33+D34+D35</f>
        <v>32544.6</v>
      </c>
      <c r="E30" s="71">
        <v>100</v>
      </c>
      <c r="F30" s="76">
        <f t="shared" ref="F30:L30" si="10">F31+F32+F33+F34+F35</f>
        <v>5936.6</v>
      </c>
      <c r="G30" s="76">
        <f>F30/$D$30*100</f>
        <v>18.241428685557668</v>
      </c>
      <c r="H30" s="76">
        <f t="shared" si="10"/>
        <v>14216.300000000001</v>
      </c>
      <c r="I30" s="76">
        <f>H30/$D$18*100</f>
        <v>43.68251568616607</v>
      </c>
      <c r="J30" s="76">
        <f t="shared" si="10"/>
        <v>0</v>
      </c>
      <c r="K30" s="76">
        <f>J30/$D$30*100</f>
        <v>0</v>
      </c>
      <c r="L30" s="76">
        <f t="shared" si="10"/>
        <v>0</v>
      </c>
      <c r="M30" s="76">
        <f>L30/D30*100</f>
        <v>0</v>
      </c>
      <c r="N30" s="85"/>
    </row>
    <row r="31" spans="1:14" ht="30.75" customHeight="1" x14ac:dyDescent="0.25">
      <c r="A31" s="129"/>
      <c r="B31" s="129"/>
      <c r="C31" s="60" t="s">
        <v>11</v>
      </c>
      <c r="D31" s="73">
        <f>D68+D81</f>
        <v>651.9</v>
      </c>
      <c r="E31" s="72">
        <v>100</v>
      </c>
      <c r="F31" s="73">
        <f t="shared" ref="F31:L31" si="11">F68+F81</f>
        <v>103.3</v>
      </c>
      <c r="G31" s="73">
        <f>F31/$D$31%</f>
        <v>15.845988648565729</v>
      </c>
      <c r="H31" s="73">
        <f t="shared" si="11"/>
        <v>268.10000000000002</v>
      </c>
      <c r="I31" s="73">
        <f>H31/$D$31%</f>
        <v>41.125939561282408</v>
      </c>
      <c r="J31" s="73">
        <f t="shared" si="11"/>
        <v>0</v>
      </c>
      <c r="K31" s="73">
        <f>J31/$D$31%</f>
        <v>0</v>
      </c>
      <c r="L31" s="73">
        <f t="shared" si="11"/>
        <v>0</v>
      </c>
      <c r="M31" s="73">
        <f>L31/D31%</f>
        <v>0</v>
      </c>
      <c r="N31" s="87"/>
    </row>
    <row r="32" spans="1:14" ht="30.75" customHeight="1" x14ac:dyDescent="0.25">
      <c r="A32" s="129"/>
      <c r="B32" s="129"/>
      <c r="C32" s="60" t="s">
        <v>12</v>
      </c>
      <c r="D32" s="73">
        <f t="shared" ref="D32:L34" si="12">D69+D82</f>
        <v>48.6</v>
      </c>
      <c r="E32" s="72">
        <v>100</v>
      </c>
      <c r="F32" s="73">
        <f t="shared" si="12"/>
        <v>0</v>
      </c>
      <c r="G32" s="73">
        <f>F32/$D$32%</f>
        <v>0</v>
      </c>
      <c r="H32" s="73">
        <f t="shared" si="12"/>
        <v>0</v>
      </c>
      <c r="I32" s="73">
        <f>H32/$D$32%</f>
        <v>0</v>
      </c>
      <c r="J32" s="73">
        <f t="shared" si="12"/>
        <v>0</v>
      </c>
      <c r="K32" s="73">
        <f>J32/$D$32%</f>
        <v>0</v>
      </c>
      <c r="L32" s="73">
        <f t="shared" si="12"/>
        <v>0</v>
      </c>
      <c r="M32" s="73">
        <f>L32/D32%</f>
        <v>0</v>
      </c>
      <c r="N32" s="87"/>
    </row>
    <row r="33" spans="1:241" ht="48.75" customHeight="1" x14ac:dyDescent="0.25">
      <c r="A33" s="129"/>
      <c r="B33" s="129"/>
      <c r="C33" s="54" t="s">
        <v>28</v>
      </c>
      <c r="D33" s="73">
        <f t="shared" si="12"/>
        <v>81</v>
      </c>
      <c r="E33" s="72">
        <v>100</v>
      </c>
      <c r="F33" s="73">
        <f t="shared" si="12"/>
        <v>22.3</v>
      </c>
      <c r="G33" s="73">
        <f>F33/D33%</f>
        <v>27.530864197530864</v>
      </c>
      <c r="H33" s="73">
        <f t="shared" si="12"/>
        <v>40.5</v>
      </c>
      <c r="I33" s="73">
        <f>H33/D33%</f>
        <v>50</v>
      </c>
      <c r="J33" s="73">
        <f t="shared" si="12"/>
        <v>0</v>
      </c>
      <c r="K33" s="73">
        <f>J33/D33%</f>
        <v>0</v>
      </c>
      <c r="L33" s="73">
        <f t="shared" si="12"/>
        <v>0</v>
      </c>
      <c r="M33" s="73">
        <v>0</v>
      </c>
      <c r="N33" s="87"/>
    </row>
    <row r="34" spans="1:241" ht="20.25" customHeight="1" x14ac:dyDescent="0.25">
      <c r="A34" s="129"/>
      <c r="B34" s="129"/>
      <c r="C34" s="61" t="s">
        <v>13</v>
      </c>
      <c r="D34" s="73">
        <f t="shared" si="12"/>
        <v>31763.1</v>
      </c>
      <c r="E34" s="72">
        <v>100</v>
      </c>
      <c r="F34" s="73">
        <f t="shared" si="12"/>
        <v>5811</v>
      </c>
      <c r="G34" s="73">
        <f>F34/$D$34%</f>
        <v>18.294813793364</v>
      </c>
      <c r="H34" s="73">
        <v>13907.7</v>
      </c>
      <c r="I34" s="73">
        <f>H34/$D$34%</f>
        <v>43.785713611077007</v>
      </c>
      <c r="J34" s="73">
        <f t="shared" si="12"/>
        <v>0</v>
      </c>
      <c r="K34" s="73">
        <f>J34/$D$34%</f>
        <v>0</v>
      </c>
      <c r="L34" s="73">
        <f t="shared" si="12"/>
        <v>0</v>
      </c>
      <c r="M34" s="73">
        <f>L34/D34%</f>
        <v>0</v>
      </c>
      <c r="N34" s="87"/>
    </row>
    <row r="35" spans="1:241" ht="30.75" customHeight="1" x14ac:dyDescent="0.25">
      <c r="A35" s="129"/>
      <c r="B35" s="129"/>
      <c r="C35" s="60" t="s">
        <v>14</v>
      </c>
      <c r="D35" s="73"/>
      <c r="E35" s="72"/>
      <c r="F35" s="73"/>
      <c r="G35" s="73">
        <v>0</v>
      </c>
      <c r="H35" s="73"/>
      <c r="I35" s="73">
        <v>0</v>
      </c>
      <c r="J35" s="73"/>
      <c r="K35" s="73">
        <v>0</v>
      </c>
      <c r="L35" s="73"/>
      <c r="M35" s="73">
        <v>0</v>
      </c>
      <c r="N35" s="87"/>
    </row>
    <row r="36" spans="1:241" s="12" customFormat="1" ht="21.6" customHeight="1" x14ac:dyDescent="0.25">
      <c r="A36" s="139" t="s">
        <v>58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241" ht="18.75" customHeight="1" x14ac:dyDescent="0.25">
      <c r="A37" s="143" t="s">
        <v>18</v>
      </c>
      <c r="B37" s="137" t="s">
        <v>51</v>
      </c>
      <c r="C37" s="13" t="s">
        <v>16</v>
      </c>
      <c r="D37" s="82">
        <f>D38+D39+D40+D41+D42</f>
        <v>2914.1</v>
      </c>
      <c r="E37" s="74">
        <f t="shared" ref="E37:M37" si="13">E38+E39+E40+E41+E42</f>
        <v>100</v>
      </c>
      <c r="F37" s="96">
        <f t="shared" si="13"/>
        <v>602.79999999999995</v>
      </c>
      <c r="G37" s="82">
        <f>F37/D37*100</f>
        <v>20.685631927524792</v>
      </c>
      <c r="H37" s="82">
        <f t="shared" si="13"/>
        <v>1113.7</v>
      </c>
      <c r="I37" s="82">
        <f t="shared" si="13"/>
        <v>38.217631515733849</v>
      </c>
      <c r="J37" s="82">
        <f t="shared" si="13"/>
        <v>0</v>
      </c>
      <c r="K37" s="82">
        <f t="shared" si="13"/>
        <v>0</v>
      </c>
      <c r="L37" s="82">
        <f t="shared" si="13"/>
        <v>0</v>
      </c>
      <c r="M37" s="82">
        <f t="shared" si="13"/>
        <v>0</v>
      </c>
      <c r="N37" s="148" t="s">
        <v>60</v>
      </c>
    </row>
    <row r="38" spans="1:241" ht="19.149999999999999" customHeight="1" x14ac:dyDescent="0.25">
      <c r="A38" s="143"/>
      <c r="B38" s="137"/>
      <c r="C38" s="54" t="s">
        <v>11</v>
      </c>
      <c r="D38" s="62"/>
      <c r="E38" s="75"/>
      <c r="F38" s="97"/>
      <c r="G38" s="63"/>
      <c r="H38" s="62"/>
      <c r="I38" s="63"/>
      <c r="J38" s="62"/>
      <c r="K38" s="63"/>
      <c r="L38" s="62"/>
      <c r="M38" s="63"/>
      <c r="N38" s="148"/>
    </row>
    <row r="39" spans="1:241" ht="35.450000000000003" customHeight="1" x14ac:dyDescent="0.25">
      <c r="A39" s="143"/>
      <c r="B39" s="137"/>
      <c r="C39" s="54" t="s">
        <v>12</v>
      </c>
      <c r="D39" s="62"/>
      <c r="E39" s="75"/>
      <c r="F39" s="97"/>
      <c r="G39" s="63"/>
      <c r="H39" s="62"/>
      <c r="I39" s="63"/>
      <c r="J39" s="62"/>
      <c r="K39" s="63"/>
      <c r="L39" s="62"/>
      <c r="M39" s="63"/>
      <c r="N39" s="148"/>
    </row>
    <row r="40" spans="1:241" ht="50.45" customHeight="1" x14ac:dyDescent="0.25">
      <c r="A40" s="143"/>
      <c r="B40" s="137"/>
      <c r="C40" s="54" t="s">
        <v>28</v>
      </c>
      <c r="D40" s="62"/>
      <c r="E40" s="75"/>
      <c r="F40" s="97"/>
      <c r="G40" s="63"/>
      <c r="H40" s="62"/>
      <c r="I40" s="63"/>
      <c r="J40" s="62"/>
      <c r="K40" s="63"/>
      <c r="L40" s="62"/>
      <c r="M40" s="63"/>
      <c r="N40" s="148"/>
    </row>
    <row r="41" spans="1:241" ht="16.899999999999999" customHeight="1" x14ac:dyDescent="0.25">
      <c r="A41" s="143"/>
      <c r="B41" s="137"/>
      <c r="C41" s="65" t="s">
        <v>13</v>
      </c>
      <c r="D41" s="62">
        <v>2914.1</v>
      </c>
      <c r="E41" s="75">
        <v>100</v>
      </c>
      <c r="F41" s="83">
        <v>602.79999999999995</v>
      </c>
      <c r="G41" s="106">
        <f>F41/$D$41*100</f>
        <v>20.685631927524792</v>
      </c>
      <c r="H41" s="62">
        <v>1113.7</v>
      </c>
      <c r="I41" s="106">
        <f>H41/$D$41*100</f>
        <v>38.217631515733849</v>
      </c>
      <c r="J41" s="62"/>
      <c r="K41" s="106">
        <f>J41/$D$41*100</f>
        <v>0</v>
      </c>
      <c r="L41" s="62"/>
      <c r="M41" s="106">
        <f>L41/$D$41*100</f>
        <v>0</v>
      </c>
      <c r="N41" s="148"/>
    </row>
    <row r="42" spans="1:241" s="11" customFormat="1" ht="28.5" customHeight="1" x14ac:dyDescent="0.25">
      <c r="A42" s="143"/>
      <c r="B42" s="137"/>
      <c r="C42" s="54" t="s">
        <v>14</v>
      </c>
      <c r="D42" s="62"/>
      <c r="E42" s="75"/>
      <c r="F42" s="97"/>
      <c r="G42" s="63"/>
      <c r="H42" s="62"/>
      <c r="I42" s="63"/>
      <c r="J42" s="62"/>
      <c r="K42" s="63"/>
      <c r="L42" s="62"/>
      <c r="M42" s="63"/>
      <c r="N42" s="14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pans="1:241" ht="18.75" customHeight="1" x14ac:dyDescent="0.25">
      <c r="A43" s="143" t="s">
        <v>19</v>
      </c>
      <c r="B43" s="137" t="s">
        <v>39</v>
      </c>
      <c r="C43" s="13" t="s">
        <v>16</v>
      </c>
      <c r="D43" s="82">
        <f>D44+D45+D46+D47+D48</f>
        <v>29566.5</v>
      </c>
      <c r="E43" s="74">
        <v>100</v>
      </c>
      <c r="F43" s="96">
        <f t="shared" ref="F43:L43" si="14">F44+F45+F46+F47+F48</f>
        <v>5308.8</v>
      </c>
      <c r="G43" s="76">
        <f>F43/$D$43*100</f>
        <v>17.955456344173303</v>
      </c>
      <c r="H43" s="82">
        <f t="shared" si="14"/>
        <v>13056.1</v>
      </c>
      <c r="I43" s="76">
        <f>H43/$D$43*100</f>
        <v>44.158422539022204</v>
      </c>
      <c r="J43" s="82">
        <f t="shared" si="14"/>
        <v>0</v>
      </c>
      <c r="K43" s="76">
        <f>J43/D43*100</f>
        <v>0</v>
      </c>
      <c r="L43" s="82">
        <f t="shared" si="14"/>
        <v>0</v>
      </c>
      <c r="M43" s="76">
        <f>L43/D43*100</f>
        <v>0</v>
      </c>
      <c r="N43" s="148" t="s">
        <v>61</v>
      </c>
    </row>
    <row r="44" spans="1:241" ht="24" customHeight="1" x14ac:dyDescent="0.25">
      <c r="A44" s="143"/>
      <c r="B44" s="137"/>
      <c r="C44" s="54" t="s">
        <v>11</v>
      </c>
      <c r="D44" s="83">
        <f>D50+D56+D62</f>
        <v>651.9</v>
      </c>
      <c r="E44" s="75">
        <v>100</v>
      </c>
      <c r="F44" s="98">
        <f t="shared" ref="F44:L44" si="15">F50+F56+F62</f>
        <v>103.3</v>
      </c>
      <c r="G44" s="73">
        <f>F44/D44%</f>
        <v>15.845988648565729</v>
      </c>
      <c r="H44" s="83">
        <f t="shared" si="15"/>
        <v>268.10000000000002</v>
      </c>
      <c r="I44" s="73">
        <f>H44/D44%</f>
        <v>41.125939561282408</v>
      </c>
      <c r="J44" s="83">
        <f t="shared" si="15"/>
        <v>0</v>
      </c>
      <c r="K44" s="73">
        <f>J44/D44%</f>
        <v>0</v>
      </c>
      <c r="L44" s="83">
        <f t="shared" si="15"/>
        <v>0</v>
      </c>
      <c r="M44" s="73">
        <f>L44/D44%</f>
        <v>0</v>
      </c>
      <c r="N44" s="148"/>
    </row>
    <row r="45" spans="1:241" ht="34.9" customHeight="1" x14ac:dyDescent="0.25">
      <c r="A45" s="143"/>
      <c r="B45" s="137"/>
      <c r="C45" s="54" t="s">
        <v>12</v>
      </c>
      <c r="D45" s="83">
        <f t="shared" ref="D45:L47" si="16">D51+D57+D63</f>
        <v>48.6</v>
      </c>
      <c r="E45" s="75">
        <v>100</v>
      </c>
      <c r="F45" s="98">
        <f t="shared" si="16"/>
        <v>0</v>
      </c>
      <c r="G45" s="73">
        <f>F45/D45%</f>
        <v>0</v>
      </c>
      <c r="H45" s="83">
        <f t="shared" si="16"/>
        <v>0</v>
      </c>
      <c r="I45" s="73">
        <v>0</v>
      </c>
      <c r="J45" s="83">
        <f t="shared" si="16"/>
        <v>0</v>
      </c>
      <c r="K45" s="73">
        <f>J45/D45%</f>
        <v>0</v>
      </c>
      <c r="L45" s="83">
        <f t="shared" si="16"/>
        <v>0</v>
      </c>
      <c r="M45" s="73">
        <v>0</v>
      </c>
      <c r="N45" s="148"/>
    </row>
    <row r="46" spans="1:241" ht="45.75" customHeight="1" x14ac:dyDescent="0.25">
      <c r="A46" s="143"/>
      <c r="B46" s="137"/>
      <c r="C46" s="54" t="s">
        <v>28</v>
      </c>
      <c r="D46" s="83">
        <f t="shared" si="16"/>
        <v>81</v>
      </c>
      <c r="E46" s="75">
        <f t="shared" ref="E46" si="17">E52+E58+E64</f>
        <v>100</v>
      </c>
      <c r="F46" s="98">
        <f>F52+F58+F64</f>
        <v>22.3</v>
      </c>
      <c r="G46" s="73">
        <f>F46/D46%</f>
        <v>27.530864197530864</v>
      </c>
      <c r="H46" s="83">
        <f t="shared" si="16"/>
        <v>40.5</v>
      </c>
      <c r="I46" s="73">
        <f>H46/D46%</f>
        <v>50</v>
      </c>
      <c r="J46" s="83">
        <f t="shared" si="16"/>
        <v>0</v>
      </c>
      <c r="K46" s="73">
        <f>J46/D46%</f>
        <v>0</v>
      </c>
      <c r="L46" s="83">
        <f t="shared" si="16"/>
        <v>0</v>
      </c>
      <c r="M46" s="73">
        <f>L46/D46%</f>
        <v>0</v>
      </c>
      <c r="N46" s="148"/>
    </row>
    <row r="47" spans="1:241" ht="21.75" customHeight="1" x14ac:dyDescent="0.25">
      <c r="A47" s="143"/>
      <c r="B47" s="137"/>
      <c r="C47" s="65" t="s">
        <v>13</v>
      </c>
      <c r="D47" s="83">
        <f t="shared" si="16"/>
        <v>28785</v>
      </c>
      <c r="E47" s="75">
        <f t="shared" si="16"/>
        <v>100</v>
      </c>
      <c r="F47" s="98">
        <f t="shared" si="16"/>
        <v>5183.2</v>
      </c>
      <c r="G47" s="73">
        <f>F47/D47%</f>
        <v>18.006600660066006</v>
      </c>
      <c r="H47" s="83">
        <f t="shared" si="16"/>
        <v>12747.5</v>
      </c>
      <c r="I47" s="73">
        <f>H47/D47%</f>
        <v>44.285217995483755</v>
      </c>
      <c r="J47" s="83">
        <f t="shared" si="16"/>
        <v>0</v>
      </c>
      <c r="K47" s="73">
        <f>J47/D47%</f>
        <v>0</v>
      </c>
      <c r="L47" s="83">
        <f t="shared" si="16"/>
        <v>0</v>
      </c>
      <c r="M47" s="73">
        <f>L47/D47%</f>
        <v>0</v>
      </c>
      <c r="N47" s="148"/>
    </row>
    <row r="48" spans="1:241" ht="34.9" customHeight="1" x14ac:dyDescent="0.25">
      <c r="A48" s="143"/>
      <c r="B48" s="137"/>
      <c r="C48" s="54" t="s">
        <v>14</v>
      </c>
      <c r="D48" s="83"/>
      <c r="E48" s="75"/>
      <c r="F48" s="98"/>
      <c r="G48" s="73">
        <v>0</v>
      </c>
      <c r="H48" s="83"/>
      <c r="I48" s="73">
        <v>0</v>
      </c>
      <c r="J48" s="83"/>
      <c r="K48" s="73">
        <v>0</v>
      </c>
      <c r="L48" s="83"/>
      <c r="M48" s="73">
        <v>0</v>
      </c>
      <c r="N48" s="148"/>
    </row>
    <row r="49" spans="1:241" s="11" customFormat="1" ht="22.15" customHeight="1" x14ac:dyDescent="0.25">
      <c r="A49" s="143" t="s">
        <v>20</v>
      </c>
      <c r="B49" s="137" t="s">
        <v>40</v>
      </c>
      <c r="C49" s="13" t="s">
        <v>16</v>
      </c>
      <c r="D49" s="76">
        <f>D50+D51+D52+D53+D54</f>
        <v>28866</v>
      </c>
      <c r="E49" s="74">
        <v>100</v>
      </c>
      <c r="F49" s="94">
        <f t="shared" ref="F49:L49" si="18">F50+F51+F52+F53+F54</f>
        <v>5205.5</v>
      </c>
      <c r="G49" s="76">
        <f>F49/D49%</f>
        <v>18.033326404766854</v>
      </c>
      <c r="H49" s="76">
        <f t="shared" si="18"/>
        <v>12788</v>
      </c>
      <c r="I49" s="76">
        <f>H49/D49%</f>
        <v>44.301254070532806</v>
      </c>
      <c r="J49" s="76">
        <f t="shared" si="18"/>
        <v>0</v>
      </c>
      <c r="K49" s="76">
        <f>J49/D49%</f>
        <v>0</v>
      </c>
      <c r="L49" s="76">
        <f t="shared" si="18"/>
        <v>0</v>
      </c>
      <c r="M49" s="76">
        <f>L49/D49%</f>
        <v>0</v>
      </c>
      <c r="N49" s="14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</row>
    <row r="50" spans="1:241" ht="22.5" customHeight="1" x14ac:dyDescent="0.25">
      <c r="A50" s="143"/>
      <c r="B50" s="137"/>
      <c r="C50" s="54" t="s">
        <v>11</v>
      </c>
      <c r="D50" s="73"/>
      <c r="E50" s="73"/>
      <c r="F50" s="95"/>
      <c r="G50" s="73"/>
      <c r="H50" s="73"/>
      <c r="I50" s="73"/>
      <c r="J50" s="73"/>
      <c r="K50" s="73"/>
      <c r="L50" s="73"/>
      <c r="M50" s="73"/>
      <c r="N50" s="149"/>
    </row>
    <row r="51" spans="1:241" ht="31.15" customHeight="1" x14ac:dyDescent="0.25">
      <c r="A51" s="143"/>
      <c r="B51" s="137"/>
      <c r="C51" s="54" t="s">
        <v>12</v>
      </c>
      <c r="D51" s="73"/>
      <c r="E51" s="73"/>
      <c r="F51" s="95"/>
      <c r="G51" s="73"/>
      <c r="H51" s="73"/>
      <c r="I51" s="73"/>
      <c r="J51" s="73"/>
      <c r="K51" s="73"/>
      <c r="L51" s="73"/>
      <c r="M51" s="73"/>
      <c r="N51" s="149"/>
    </row>
    <row r="52" spans="1:241" ht="47.25" customHeight="1" x14ac:dyDescent="0.25">
      <c r="A52" s="143"/>
      <c r="B52" s="137"/>
      <c r="C52" s="54" t="s">
        <v>28</v>
      </c>
      <c r="D52" s="73">
        <v>81</v>
      </c>
      <c r="E52" s="72">
        <v>100</v>
      </c>
      <c r="F52" s="73">
        <v>22.3</v>
      </c>
      <c r="G52" s="106">
        <f>F52/$D$52%</f>
        <v>27.530864197530864</v>
      </c>
      <c r="H52" s="73">
        <v>40.5</v>
      </c>
      <c r="I52" s="106">
        <f>H52/$D$52%</f>
        <v>50</v>
      </c>
      <c r="J52" s="73"/>
      <c r="K52" s="106">
        <f>J52/$D$52*100</f>
        <v>0</v>
      </c>
      <c r="L52" s="73"/>
      <c r="M52" s="106">
        <f>L52/$D$52*100</f>
        <v>0</v>
      </c>
      <c r="N52" s="149"/>
    </row>
    <row r="53" spans="1:241" ht="21.75" customHeight="1" x14ac:dyDescent="0.25">
      <c r="A53" s="143"/>
      <c r="B53" s="137"/>
      <c r="C53" s="65" t="s">
        <v>13</v>
      </c>
      <c r="D53" s="73">
        <v>28785</v>
      </c>
      <c r="E53" s="72">
        <v>100</v>
      </c>
      <c r="F53" s="73">
        <v>5183.2</v>
      </c>
      <c r="G53" s="106">
        <f>F53/$D$53%</f>
        <v>18.006600660066006</v>
      </c>
      <c r="H53" s="73">
        <v>12747.5</v>
      </c>
      <c r="I53" s="106">
        <f>H53/$D$53%</f>
        <v>44.285217995483755</v>
      </c>
      <c r="J53" s="73"/>
      <c r="K53" s="106">
        <f>J53/$D$53*100</f>
        <v>0</v>
      </c>
      <c r="L53" s="73"/>
      <c r="M53" s="106">
        <f>L53/$D$53*100</f>
        <v>0</v>
      </c>
      <c r="N53" s="149"/>
      <c r="O53" s="4">
        <v>5160.8999999999996</v>
      </c>
    </row>
    <row r="54" spans="1:241" ht="30" customHeight="1" x14ac:dyDescent="0.25">
      <c r="A54" s="143"/>
      <c r="B54" s="137"/>
      <c r="C54" s="54" t="s">
        <v>14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149"/>
    </row>
    <row r="55" spans="1:241" s="11" customFormat="1" ht="22.15" customHeight="1" x14ac:dyDescent="0.25">
      <c r="A55" s="143" t="s">
        <v>41</v>
      </c>
      <c r="B55" s="137" t="s">
        <v>42</v>
      </c>
      <c r="C55" s="13" t="s">
        <v>16</v>
      </c>
      <c r="D55" s="76">
        <f>D56+D57+D58+D59+D60</f>
        <v>493.8</v>
      </c>
      <c r="E55" s="71">
        <v>100</v>
      </c>
      <c r="F55" s="94">
        <f t="shared" ref="F55" si="19">F56+F57+F58+F59+F60</f>
        <v>82.3</v>
      </c>
      <c r="G55" s="76">
        <f>F55/$D$55%</f>
        <v>16.666666666666668</v>
      </c>
      <c r="H55" s="76">
        <f t="shared" ref="H55" si="20">H56+H57+H58+H59+H60</f>
        <v>202.9</v>
      </c>
      <c r="I55" s="123">
        <f>H55/$D$55*100</f>
        <v>41.089509923045767</v>
      </c>
      <c r="J55" s="76">
        <f t="shared" ref="J55" si="21">J56+J57+J58+J59+J60</f>
        <v>0</v>
      </c>
      <c r="K55" s="123">
        <f>J55/$D$55*100</f>
        <v>0</v>
      </c>
      <c r="L55" s="76">
        <f t="shared" ref="L55" si="22">L56+L57+L58+L59+L60</f>
        <v>0</v>
      </c>
      <c r="M55" s="123">
        <f>L55/$D$55*100</f>
        <v>0</v>
      </c>
      <c r="N55" s="148" t="s">
        <v>62</v>
      </c>
    </row>
    <row r="56" spans="1:241" ht="21.75" customHeight="1" x14ac:dyDescent="0.25">
      <c r="A56" s="143"/>
      <c r="B56" s="137"/>
      <c r="C56" s="54" t="s">
        <v>11</v>
      </c>
      <c r="D56" s="73">
        <v>493.8</v>
      </c>
      <c r="E56" s="72">
        <v>100</v>
      </c>
      <c r="F56" s="95">
        <v>82.3</v>
      </c>
      <c r="G56" s="106">
        <f>F56/$D$56*100</f>
        <v>16.666666666666664</v>
      </c>
      <c r="H56" s="73">
        <v>202.9</v>
      </c>
      <c r="I56" s="106">
        <f>H56/$D$56*100</f>
        <v>41.089509923045767</v>
      </c>
      <c r="J56" s="73"/>
      <c r="K56" s="106">
        <f>J56/$D$56*100</f>
        <v>0</v>
      </c>
      <c r="L56" s="73"/>
      <c r="M56" s="106">
        <f>L56/$D$56*100</f>
        <v>0</v>
      </c>
      <c r="N56" s="149"/>
    </row>
    <row r="57" spans="1:241" ht="31.15" customHeight="1" x14ac:dyDescent="0.25">
      <c r="A57" s="143"/>
      <c r="B57" s="137"/>
      <c r="C57" s="54" t="s">
        <v>12</v>
      </c>
      <c r="D57" s="73"/>
      <c r="E57" s="72"/>
      <c r="F57" s="95"/>
      <c r="G57" s="73"/>
      <c r="H57" s="73"/>
      <c r="I57" s="73"/>
      <c r="J57" s="73"/>
      <c r="K57" s="73"/>
      <c r="L57" s="73"/>
      <c r="M57" s="73"/>
      <c r="N57" s="149"/>
    </row>
    <row r="58" spans="1:241" ht="47.25" customHeight="1" x14ac:dyDescent="0.25">
      <c r="A58" s="143"/>
      <c r="B58" s="137"/>
      <c r="C58" s="54" t="s">
        <v>28</v>
      </c>
      <c r="D58" s="73"/>
      <c r="E58" s="72"/>
      <c r="F58" s="95"/>
      <c r="G58" s="73"/>
      <c r="H58" s="73"/>
      <c r="I58" s="73"/>
      <c r="J58" s="73"/>
      <c r="K58" s="73"/>
      <c r="L58" s="73"/>
      <c r="M58" s="73"/>
      <c r="N58" s="149"/>
    </row>
    <row r="59" spans="1:241" ht="21.75" customHeight="1" x14ac:dyDescent="0.25">
      <c r="A59" s="143"/>
      <c r="B59" s="137"/>
      <c r="C59" s="65" t="s">
        <v>13</v>
      </c>
      <c r="D59" s="73"/>
      <c r="E59" s="72"/>
      <c r="F59" s="95"/>
      <c r="G59" s="73"/>
      <c r="H59" s="73"/>
      <c r="I59" s="73"/>
      <c r="J59" s="73"/>
      <c r="K59" s="73"/>
      <c r="L59" s="73"/>
      <c r="M59" s="73"/>
      <c r="N59" s="149"/>
    </row>
    <row r="60" spans="1:241" ht="30" customHeight="1" x14ac:dyDescent="0.25">
      <c r="A60" s="143"/>
      <c r="B60" s="137"/>
      <c r="C60" s="54" t="s">
        <v>14</v>
      </c>
      <c r="D60" s="73"/>
      <c r="E60" s="72"/>
      <c r="F60" s="95"/>
      <c r="G60" s="73"/>
      <c r="H60" s="73"/>
      <c r="I60" s="73"/>
      <c r="J60" s="73"/>
      <c r="K60" s="73"/>
      <c r="L60" s="73"/>
      <c r="M60" s="73"/>
      <c r="N60" s="149"/>
    </row>
    <row r="61" spans="1:241" s="11" customFormat="1" ht="22.15" customHeight="1" x14ac:dyDescent="0.25">
      <c r="A61" s="143" t="s">
        <v>44</v>
      </c>
      <c r="B61" s="137" t="s">
        <v>43</v>
      </c>
      <c r="C61" s="13" t="s">
        <v>16</v>
      </c>
      <c r="D61" s="76">
        <f>D62+D63+D64+D65+D66</f>
        <v>206.7</v>
      </c>
      <c r="E61" s="71">
        <v>100</v>
      </c>
      <c r="F61" s="76">
        <f t="shared" ref="F61" si="23">F62+F63+F64+F65+F66</f>
        <v>21</v>
      </c>
      <c r="G61" s="76">
        <f>F61/$D$61%</f>
        <v>10.159651669085633</v>
      </c>
      <c r="H61" s="76">
        <f t="shared" ref="H61" si="24">H62+H63+H64+H65+H66</f>
        <v>65.2</v>
      </c>
      <c r="I61" s="76">
        <f>H61/$D$61%</f>
        <v>31.543299467827776</v>
      </c>
      <c r="J61" s="76">
        <f t="shared" ref="J61" si="25">J62+J63+J64+J65+J66</f>
        <v>0</v>
      </c>
      <c r="K61" s="76">
        <f>J61/$D$61%</f>
        <v>0</v>
      </c>
      <c r="L61" s="76">
        <f t="shared" ref="L61" si="26">L62+L63+L64+L65+L66</f>
        <v>0</v>
      </c>
      <c r="M61" s="76">
        <f>L61/$D$61%</f>
        <v>0</v>
      </c>
      <c r="N61" s="148" t="s">
        <v>63</v>
      </c>
    </row>
    <row r="62" spans="1:241" ht="21.75" customHeight="1" x14ac:dyDescent="0.25">
      <c r="A62" s="143"/>
      <c r="B62" s="137"/>
      <c r="C62" s="54" t="s">
        <v>11</v>
      </c>
      <c r="D62" s="73">
        <v>158.1</v>
      </c>
      <c r="E62" s="72">
        <v>100</v>
      </c>
      <c r="F62" s="73">
        <v>21</v>
      </c>
      <c r="G62" s="106">
        <f>F62/$D$62%</f>
        <v>13.282732447817837</v>
      </c>
      <c r="H62" s="73">
        <v>65.2</v>
      </c>
      <c r="I62" s="106">
        <f>H62/$D$62*100</f>
        <v>41.239721695129667</v>
      </c>
      <c r="J62" s="73"/>
      <c r="K62" s="106">
        <f>J62/$D$62%</f>
        <v>0</v>
      </c>
      <c r="L62" s="73"/>
      <c r="M62" s="106">
        <f>L62/$D$62*100</f>
        <v>0</v>
      </c>
      <c r="N62" s="148"/>
    </row>
    <row r="63" spans="1:241" ht="31.15" customHeight="1" x14ac:dyDescent="0.25">
      <c r="A63" s="143"/>
      <c r="B63" s="137"/>
      <c r="C63" s="54" t="s">
        <v>12</v>
      </c>
      <c r="D63" s="73">
        <v>48.6</v>
      </c>
      <c r="E63" s="72">
        <v>100</v>
      </c>
      <c r="F63" s="73">
        <v>0</v>
      </c>
      <c r="G63" s="106">
        <f>F63/$D$63*100</f>
        <v>0</v>
      </c>
      <c r="H63" s="73">
        <v>0</v>
      </c>
      <c r="I63" s="106">
        <f>H63/$D$63*100</f>
        <v>0</v>
      </c>
      <c r="J63" s="73"/>
      <c r="K63" s="106">
        <f>J63/$D$63%</f>
        <v>0</v>
      </c>
      <c r="L63" s="73"/>
      <c r="M63" s="106">
        <f>L63/$D$63*100</f>
        <v>0</v>
      </c>
      <c r="N63" s="148"/>
    </row>
    <row r="64" spans="1:241" ht="47.25" customHeight="1" x14ac:dyDescent="0.25">
      <c r="A64" s="143"/>
      <c r="B64" s="137"/>
      <c r="C64" s="54" t="s">
        <v>28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48"/>
    </row>
    <row r="65" spans="1:14" ht="21.75" customHeight="1" x14ac:dyDescent="0.25">
      <c r="A65" s="143"/>
      <c r="B65" s="137"/>
      <c r="C65" s="65" t="s">
        <v>13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148"/>
    </row>
    <row r="66" spans="1:14" ht="30" customHeight="1" x14ac:dyDescent="0.25">
      <c r="A66" s="143"/>
      <c r="B66" s="137"/>
      <c r="C66" s="54" t="s">
        <v>14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148"/>
    </row>
    <row r="67" spans="1:14" ht="20.25" customHeight="1" x14ac:dyDescent="0.25">
      <c r="A67" s="128"/>
      <c r="B67" s="147" t="s">
        <v>21</v>
      </c>
      <c r="C67" s="13" t="s">
        <v>16</v>
      </c>
      <c r="D67" s="82">
        <f>D68+D69+D70+D71+D72</f>
        <v>32480.6</v>
      </c>
      <c r="E67" s="74">
        <v>100</v>
      </c>
      <c r="F67" s="82">
        <f t="shared" ref="F67:L67" si="27">F68+F69+F70+F71+F72</f>
        <v>5911.6</v>
      </c>
      <c r="G67" s="76">
        <f>F67/$D$67%</f>
        <v>18.200402701920535</v>
      </c>
      <c r="H67" s="82">
        <f t="shared" si="27"/>
        <v>14169.800000000001</v>
      </c>
      <c r="I67" s="76">
        <f>H67/$D$67%</f>
        <v>43.625425638688945</v>
      </c>
      <c r="J67" s="82">
        <f t="shared" si="27"/>
        <v>0</v>
      </c>
      <c r="K67" s="76">
        <f>J67/$D$67%</f>
        <v>0</v>
      </c>
      <c r="L67" s="82">
        <f t="shared" si="27"/>
        <v>0</v>
      </c>
      <c r="M67" s="76">
        <f>L67/$D$67%</f>
        <v>0</v>
      </c>
      <c r="N67" s="138"/>
    </row>
    <row r="68" spans="1:14" ht="22.5" customHeight="1" x14ac:dyDescent="0.25">
      <c r="A68" s="128"/>
      <c r="B68" s="147"/>
      <c r="C68" s="54" t="s">
        <v>11</v>
      </c>
      <c r="D68" s="83">
        <f>D38+D44</f>
        <v>651.9</v>
      </c>
      <c r="E68" s="75">
        <f t="shared" ref="E68:L68" si="28">E38+E44</f>
        <v>100</v>
      </c>
      <c r="F68" s="83">
        <f t="shared" si="28"/>
        <v>103.3</v>
      </c>
      <c r="G68" s="83">
        <f>F68/$D$68%</f>
        <v>15.845988648565729</v>
      </c>
      <c r="H68" s="83">
        <f t="shared" si="28"/>
        <v>268.10000000000002</v>
      </c>
      <c r="I68" s="83">
        <f>H68/$D$68%</f>
        <v>41.125939561282408</v>
      </c>
      <c r="J68" s="83">
        <f t="shared" si="28"/>
        <v>0</v>
      </c>
      <c r="K68" s="83">
        <f>J68/$D$68%</f>
        <v>0</v>
      </c>
      <c r="L68" s="83">
        <f t="shared" si="28"/>
        <v>0</v>
      </c>
      <c r="M68" s="83">
        <f>L68/$D$68%</f>
        <v>0</v>
      </c>
      <c r="N68" s="138"/>
    </row>
    <row r="69" spans="1:14" ht="33" customHeight="1" x14ac:dyDescent="0.25">
      <c r="A69" s="128"/>
      <c r="B69" s="147"/>
      <c r="C69" s="54" t="s">
        <v>12</v>
      </c>
      <c r="D69" s="83">
        <f t="shared" ref="D69:L71" si="29">D39+D45</f>
        <v>48.6</v>
      </c>
      <c r="E69" s="75">
        <f t="shared" si="29"/>
        <v>100</v>
      </c>
      <c r="F69" s="83">
        <f t="shared" si="29"/>
        <v>0</v>
      </c>
      <c r="G69" s="83">
        <f>F69/$D$69%</f>
        <v>0</v>
      </c>
      <c r="H69" s="83">
        <f t="shared" si="29"/>
        <v>0</v>
      </c>
      <c r="I69" s="83">
        <f>H69/$D$69%</f>
        <v>0</v>
      </c>
      <c r="J69" s="83">
        <f t="shared" si="29"/>
        <v>0</v>
      </c>
      <c r="K69" s="83">
        <f>J69/$D$69%</f>
        <v>0</v>
      </c>
      <c r="L69" s="83">
        <f t="shared" si="29"/>
        <v>0</v>
      </c>
      <c r="M69" s="83">
        <f>L69/$D$69%</f>
        <v>0</v>
      </c>
      <c r="N69" s="138"/>
    </row>
    <row r="70" spans="1:14" ht="48" customHeight="1" x14ac:dyDescent="0.25">
      <c r="A70" s="128"/>
      <c r="B70" s="147"/>
      <c r="C70" s="54" t="s">
        <v>28</v>
      </c>
      <c r="D70" s="83">
        <f t="shared" si="29"/>
        <v>81</v>
      </c>
      <c r="E70" s="75">
        <f t="shared" si="29"/>
        <v>100</v>
      </c>
      <c r="F70" s="83">
        <f t="shared" si="29"/>
        <v>22.3</v>
      </c>
      <c r="G70" s="83">
        <f>F70/$D$70%</f>
        <v>27.530864197530864</v>
      </c>
      <c r="H70" s="83">
        <f t="shared" si="29"/>
        <v>40.5</v>
      </c>
      <c r="I70" s="83">
        <f>H70/$D$70%</f>
        <v>50</v>
      </c>
      <c r="J70" s="83">
        <f t="shared" si="29"/>
        <v>0</v>
      </c>
      <c r="K70" s="83">
        <f>J70/$D$70%</f>
        <v>0</v>
      </c>
      <c r="L70" s="83">
        <f t="shared" si="29"/>
        <v>0</v>
      </c>
      <c r="M70" s="83">
        <f>L70/$D$70%</f>
        <v>0</v>
      </c>
      <c r="N70" s="138"/>
    </row>
    <row r="71" spans="1:14" ht="19.7" customHeight="1" x14ac:dyDescent="0.25">
      <c r="A71" s="128"/>
      <c r="B71" s="147"/>
      <c r="C71" s="65" t="s">
        <v>13</v>
      </c>
      <c r="D71" s="83">
        <f t="shared" si="29"/>
        <v>31699.1</v>
      </c>
      <c r="E71" s="75">
        <v>100</v>
      </c>
      <c r="F71" s="83">
        <f t="shared" si="29"/>
        <v>5786</v>
      </c>
      <c r="G71" s="83">
        <f>F71/$D$71%</f>
        <v>18.252884151285052</v>
      </c>
      <c r="H71" s="83">
        <f t="shared" si="29"/>
        <v>13861.2</v>
      </c>
      <c r="I71" s="83">
        <f>H71/$D$71%</f>
        <v>43.727424437917797</v>
      </c>
      <c r="J71" s="83">
        <f t="shared" si="29"/>
        <v>0</v>
      </c>
      <c r="K71" s="83">
        <f>J71/$D$71%</f>
        <v>0</v>
      </c>
      <c r="L71" s="83">
        <f t="shared" si="29"/>
        <v>0</v>
      </c>
      <c r="M71" s="83">
        <f>L71/$D$71%</f>
        <v>0</v>
      </c>
      <c r="N71" s="138"/>
    </row>
    <row r="72" spans="1:14" ht="34.9" customHeight="1" x14ac:dyDescent="0.25">
      <c r="A72" s="128"/>
      <c r="B72" s="147"/>
      <c r="C72" s="54" t="s">
        <v>14</v>
      </c>
      <c r="D72" s="83"/>
      <c r="E72" s="75"/>
      <c r="F72" s="83"/>
      <c r="G72" s="83"/>
      <c r="H72" s="83"/>
      <c r="I72" s="83"/>
      <c r="J72" s="83"/>
      <c r="K72" s="83"/>
      <c r="L72" s="83"/>
      <c r="M72" s="83"/>
      <c r="N72" s="138"/>
    </row>
    <row r="73" spans="1:14" ht="27.6" customHeight="1" x14ac:dyDescent="0.25">
      <c r="A73" s="139" t="s">
        <v>45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</row>
    <row r="74" spans="1:14" s="11" customFormat="1" ht="22.15" customHeight="1" x14ac:dyDescent="0.25">
      <c r="A74" s="143" t="s">
        <v>57</v>
      </c>
      <c r="B74" s="137" t="s">
        <v>59</v>
      </c>
      <c r="C74" s="13" t="s">
        <v>16</v>
      </c>
      <c r="D74" s="76">
        <f>D75+D76+D77+D78+D79</f>
        <v>64</v>
      </c>
      <c r="E74" s="71">
        <f t="shared" ref="E74:L74" si="30">E75+E76+E77+E78+E79</f>
        <v>100</v>
      </c>
      <c r="F74" s="76">
        <f t="shared" si="30"/>
        <v>25</v>
      </c>
      <c r="G74" s="76">
        <f>F74/$D$74%</f>
        <v>39.0625</v>
      </c>
      <c r="H74" s="76">
        <f t="shared" si="30"/>
        <v>46.5</v>
      </c>
      <c r="I74" s="76">
        <f>H74/$D$74%</f>
        <v>72.65625</v>
      </c>
      <c r="J74" s="76">
        <f t="shared" si="30"/>
        <v>0</v>
      </c>
      <c r="K74" s="76">
        <f>J74/$D$74%</f>
        <v>0</v>
      </c>
      <c r="L74" s="76">
        <f t="shared" si="30"/>
        <v>0</v>
      </c>
      <c r="M74" s="76">
        <f>L74/$D$74%</f>
        <v>0</v>
      </c>
      <c r="N74" s="144" t="s">
        <v>77</v>
      </c>
    </row>
    <row r="75" spans="1:14" ht="22.5" customHeight="1" x14ac:dyDescent="0.25">
      <c r="A75" s="143"/>
      <c r="B75" s="137"/>
      <c r="C75" s="54" t="s">
        <v>11</v>
      </c>
      <c r="D75" s="73"/>
      <c r="E75" s="72"/>
      <c r="F75" s="73"/>
      <c r="G75" s="73"/>
      <c r="H75" s="73"/>
      <c r="I75" s="73"/>
      <c r="J75" s="73"/>
      <c r="K75" s="73"/>
      <c r="L75" s="73"/>
      <c r="M75" s="73"/>
      <c r="N75" s="145"/>
    </row>
    <row r="76" spans="1:14" ht="31.15" customHeight="1" x14ac:dyDescent="0.25">
      <c r="A76" s="143"/>
      <c r="B76" s="137"/>
      <c r="C76" s="54" t="s">
        <v>12</v>
      </c>
      <c r="D76" s="73"/>
      <c r="E76" s="72"/>
      <c r="F76" s="73"/>
      <c r="G76" s="73"/>
      <c r="H76" s="73"/>
      <c r="I76" s="73"/>
      <c r="J76" s="73"/>
      <c r="K76" s="73"/>
      <c r="L76" s="73"/>
      <c r="M76" s="73"/>
      <c r="N76" s="145"/>
    </row>
    <row r="77" spans="1:14" ht="45.75" customHeight="1" x14ac:dyDescent="0.25">
      <c r="A77" s="143"/>
      <c r="B77" s="137"/>
      <c r="C77" s="54" t="s">
        <v>28</v>
      </c>
      <c r="D77" s="73"/>
      <c r="E77" s="72"/>
      <c r="F77" s="73"/>
      <c r="G77" s="73"/>
      <c r="H77" s="73"/>
      <c r="I77" s="73"/>
      <c r="J77" s="73"/>
      <c r="K77" s="73"/>
      <c r="L77" s="73"/>
      <c r="M77" s="73"/>
      <c r="N77" s="145"/>
    </row>
    <row r="78" spans="1:14" ht="21.75" customHeight="1" x14ac:dyDescent="0.25">
      <c r="A78" s="143"/>
      <c r="B78" s="137"/>
      <c r="C78" s="65" t="s">
        <v>13</v>
      </c>
      <c r="D78" s="73">
        <v>64</v>
      </c>
      <c r="E78" s="72">
        <v>100</v>
      </c>
      <c r="F78" s="73">
        <v>25</v>
      </c>
      <c r="G78" s="73">
        <f>F78/$D$78*100</f>
        <v>39.0625</v>
      </c>
      <c r="H78" s="73">
        <v>46.5</v>
      </c>
      <c r="I78" s="73">
        <f>H78/$D$78*100</f>
        <v>72.65625</v>
      </c>
      <c r="J78" s="73"/>
      <c r="K78" s="73">
        <f>J78/$D$78*100</f>
        <v>0</v>
      </c>
      <c r="L78" s="73"/>
      <c r="M78" s="73">
        <f>L78/$D$78*100</f>
        <v>0</v>
      </c>
      <c r="N78" s="145"/>
    </row>
    <row r="79" spans="1:14" ht="30" customHeight="1" x14ac:dyDescent="0.25">
      <c r="A79" s="143"/>
      <c r="B79" s="137"/>
      <c r="C79" s="54" t="s">
        <v>14</v>
      </c>
      <c r="D79" s="73"/>
      <c r="E79" s="72"/>
      <c r="F79" s="73"/>
      <c r="G79" s="73"/>
      <c r="H79" s="73"/>
      <c r="I79" s="73"/>
      <c r="J79" s="73"/>
      <c r="K79" s="73"/>
      <c r="L79" s="73"/>
      <c r="M79" s="73"/>
      <c r="N79" s="146"/>
    </row>
    <row r="80" spans="1:14" ht="21" customHeight="1" x14ac:dyDescent="0.25">
      <c r="A80" s="143"/>
      <c r="B80" s="147" t="s">
        <v>22</v>
      </c>
      <c r="C80" s="13" t="s">
        <v>16</v>
      </c>
      <c r="D80" s="82">
        <f>D81+D82+D83+D84+D85</f>
        <v>64</v>
      </c>
      <c r="E80" s="71">
        <v>100</v>
      </c>
      <c r="F80" s="82">
        <f t="shared" ref="F80:L80" si="31">F81+F82+F83+F84+F85</f>
        <v>25</v>
      </c>
      <c r="G80" s="76">
        <f>F80/$D$80%</f>
        <v>39.0625</v>
      </c>
      <c r="H80" s="82">
        <f t="shared" si="31"/>
        <v>46.5</v>
      </c>
      <c r="I80" s="76">
        <f>H80/$D$80%</f>
        <v>72.65625</v>
      </c>
      <c r="J80" s="82">
        <f t="shared" si="31"/>
        <v>0</v>
      </c>
      <c r="K80" s="76">
        <f>J80/$D$80%</f>
        <v>0</v>
      </c>
      <c r="L80" s="82">
        <f t="shared" si="31"/>
        <v>0</v>
      </c>
      <c r="M80" s="76">
        <f>L80/$D$80%</f>
        <v>0</v>
      </c>
      <c r="N80" s="138"/>
    </row>
    <row r="81" spans="1:14" ht="22.5" customHeight="1" x14ac:dyDescent="0.25">
      <c r="A81" s="143"/>
      <c r="B81" s="147"/>
      <c r="C81" s="54" t="s">
        <v>11</v>
      </c>
      <c r="D81" s="83">
        <f>D75</f>
        <v>0</v>
      </c>
      <c r="E81" s="72"/>
      <c r="F81" s="83">
        <f t="shared" ref="F81:M81" si="32">F75</f>
        <v>0</v>
      </c>
      <c r="G81" s="83">
        <f t="shared" si="32"/>
        <v>0</v>
      </c>
      <c r="H81" s="83">
        <f t="shared" si="32"/>
        <v>0</v>
      </c>
      <c r="I81" s="83">
        <f t="shared" si="32"/>
        <v>0</v>
      </c>
      <c r="J81" s="83">
        <f t="shared" si="32"/>
        <v>0</v>
      </c>
      <c r="K81" s="83">
        <f t="shared" si="32"/>
        <v>0</v>
      </c>
      <c r="L81" s="83">
        <f t="shared" si="32"/>
        <v>0</v>
      </c>
      <c r="M81" s="83">
        <f t="shared" si="32"/>
        <v>0</v>
      </c>
      <c r="N81" s="138"/>
    </row>
    <row r="82" spans="1:14" ht="33" customHeight="1" x14ac:dyDescent="0.25">
      <c r="A82" s="143"/>
      <c r="B82" s="147"/>
      <c r="C82" s="54" t="s">
        <v>12</v>
      </c>
      <c r="D82" s="83">
        <f t="shared" ref="D82:M85" si="33">D76</f>
        <v>0</v>
      </c>
      <c r="E82" s="72"/>
      <c r="F82" s="83">
        <f t="shared" si="33"/>
        <v>0</v>
      </c>
      <c r="G82" s="83">
        <f t="shared" si="33"/>
        <v>0</v>
      </c>
      <c r="H82" s="83">
        <f t="shared" si="33"/>
        <v>0</v>
      </c>
      <c r="I82" s="83">
        <f t="shared" si="33"/>
        <v>0</v>
      </c>
      <c r="J82" s="83">
        <f t="shared" si="33"/>
        <v>0</v>
      </c>
      <c r="K82" s="83">
        <f t="shared" si="33"/>
        <v>0</v>
      </c>
      <c r="L82" s="83">
        <f t="shared" si="33"/>
        <v>0</v>
      </c>
      <c r="M82" s="83">
        <f t="shared" si="33"/>
        <v>0</v>
      </c>
      <c r="N82" s="138"/>
    </row>
    <row r="83" spans="1:14" ht="50.25" customHeight="1" x14ac:dyDescent="0.25">
      <c r="A83" s="143"/>
      <c r="B83" s="147"/>
      <c r="C83" s="54" t="s">
        <v>28</v>
      </c>
      <c r="D83" s="83">
        <f t="shared" si="33"/>
        <v>0</v>
      </c>
      <c r="E83" s="72"/>
      <c r="F83" s="83">
        <f t="shared" si="33"/>
        <v>0</v>
      </c>
      <c r="G83" s="83">
        <f t="shared" si="33"/>
        <v>0</v>
      </c>
      <c r="H83" s="83">
        <f t="shared" si="33"/>
        <v>0</v>
      </c>
      <c r="I83" s="83">
        <f t="shared" si="33"/>
        <v>0</v>
      </c>
      <c r="J83" s="83">
        <f t="shared" si="33"/>
        <v>0</v>
      </c>
      <c r="K83" s="83">
        <f t="shared" si="33"/>
        <v>0</v>
      </c>
      <c r="L83" s="83">
        <f t="shared" si="33"/>
        <v>0</v>
      </c>
      <c r="M83" s="83">
        <f t="shared" si="33"/>
        <v>0</v>
      </c>
      <c r="N83" s="138"/>
    </row>
    <row r="84" spans="1:14" ht="21" customHeight="1" x14ac:dyDescent="0.25">
      <c r="A84" s="143"/>
      <c r="B84" s="147"/>
      <c r="C84" s="65" t="s">
        <v>13</v>
      </c>
      <c r="D84" s="83">
        <f t="shared" si="33"/>
        <v>64</v>
      </c>
      <c r="E84" s="72">
        <f>E78</f>
        <v>100</v>
      </c>
      <c r="F84" s="83">
        <f t="shared" si="33"/>
        <v>25</v>
      </c>
      <c r="G84" s="83">
        <f t="shared" si="33"/>
        <v>39.0625</v>
      </c>
      <c r="H84" s="83">
        <f t="shared" si="33"/>
        <v>46.5</v>
      </c>
      <c r="I84" s="83">
        <f t="shared" si="33"/>
        <v>72.65625</v>
      </c>
      <c r="J84" s="83">
        <f t="shared" si="33"/>
        <v>0</v>
      </c>
      <c r="K84" s="83">
        <f t="shared" si="33"/>
        <v>0</v>
      </c>
      <c r="L84" s="83">
        <f t="shared" si="33"/>
        <v>0</v>
      </c>
      <c r="M84" s="83">
        <f t="shared" si="33"/>
        <v>0</v>
      </c>
      <c r="N84" s="138"/>
    </row>
    <row r="85" spans="1:14" ht="37.15" customHeight="1" x14ac:dyDescent="0.25">
      <c r="A85" s="143"/>
      <c r="B85" s="147"/>
      <c r="C85" s="54" t="s">
        <v>14</v>
      </c>
      <c r="D85" s="83">
        <f t="shared" si="33"/>
        <v>0</v>
      </c>
      <c r="E85" s="72"/>
      <c r="F85" s="83">
        <f t="shared" si="33"/>
        <v>0</v>
      </c>
      <c r="G85" s="83">
        <f t="shared" si="33"/>
        <v>0</v>
      </c>
      <c r="H85" s="83">
        <f t="shared" si="33"/>
        <v>0</v>
      </c>
      <c r="I85" s="83">
        <f t="shared" si="33"/>
        <v>0</v>
      </c>
      <c r="J85" s="83">
        <f t="shared" si="33"/>
        <v>0</v>
      </c>
      <c r="K85" s="83">
        <f t="shared" si="33"/>
        <v>0</v>
      </c>
      <c r="L85" s="83">
        <f t="shared" si="33"/>
        <v>0</v>
      </c>
      <c r="M85" s="83">
        <f t="shared" si="33"/>
        <v>0</v>
      </c>
      <c r="N85" s="138"/>
    </row>
    <row r="86" spans="1:14" ht="29.25" customHeight="1" x14ac:dyDescent="0.25">
      <c r="A86" s="140" t="s">
        <v>23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</row>
    <row r="87" spans="1:14" ht="21.6" customHeight="1" x14ac:dyDescent="0.25">
      <c r="A87" s="142" t="s">
        <v>24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1:14" ht="26.25" customHeight="1" x14ac:dyDescent="0.25">
      <c r="A88" s="135" t="s">
        <v>46</v>
      </c>
      <c r="B88" s="135"/>
      <c r="C88" s="64" t="s">
        <v>16</v>
      </c>
      <c r="D88" s="76">
        <f>D89+D90+D91+D92+D93</f>
        <v>64</v>
      </c>
      <c r="E88" s="71">
        <f t="shared" ref="E88:L88" si="34">E89+E90+E91+E92+E93</f>
        <v>100</v>
      </c>
      <c r="F88" s="76">
        <f t="shared" si="34"/>
        <v>25</v>
      </c>
      <c r="G88" s="76">
        <f>F88/$D$88%</f>
        <v>39.0625</v>
      </c>
      <c r="H88" s="76">
        <f t="shared" si="34"/>
        <v>46.5</v>
      </c>
      <c r="I88" s="76">
        <f>H88/$D$88%</f>
        <v>72.65625</v>
      </c>
      <c r="J88" s="76">
        <f t="shared" si="34"/>
        <v>0</v>
      </c>
      <c r="K88" s="76">
        <f>J88/$D$88%</f>
        <v>0</v>
      </c>
      <c r="L88" s="76">
        <f t="shared" si="34"/>
        <v>0</v>
      </c>
      <c r="M88" s="76">
        <f>L88/$D$88%</f>
        <v>0</v>
      </c>
      <c r="N88" s="136"/>
    </row>
    <row r="89" spans="1:14" ht="27" customHeight="1" x14ac:dyDescent="0.25">
      <c r="A89" s="135"/>
      <c r="B89" s="135"/>
      <c r="C89" s="54" t="s">
        <v>11</v>
      </c>
      <c r="D89" s="73">
        <f>D75</f>
        <v>0</v>
      </c>
      <c r="E89" s="72"/>
      <c r="F89" s="73">
        <f t="shared" ref="F89:M89" si="35">F75</f>
        <v>0</v>
      </c>
      <c r="G89" s="73">
        <f t="shared" si="35"/>
        <v>0</v>
      </c>
      <c r="H89" s="73">
        <f t="shared" si="35"/>
        <v>0</v>
      </c>
      <c r="I89" s="73">
        <f t="shared" si="35"/>
        <v>0</v>
      </c>
      <c r="J89" s="73">
        <f t="shared" si="35"/>
        <v>0</v>
      </c>
      <c r="K89" s="73">
        <f t="shared" si="35"/>
        <v>0</v>
      </c>
      <c r="L89" s="73">
        <f t="shared" si="35"/>
        <v>0</v>
      </c>
      <c r="M89" s="73">
        <f t="shared" si="35"/>
        <v>0</v>
      </c>
      <c r="N89" s="136"/>
    </row>
    <row r="90" spans="1:14" ht="31.9" customHeight="1" x14ac:dyDescent="0.25">
      <c r="A90" s="135"/>
      <c r="B90" s="135"/>
      <c r="C90" s="54" t="s">
        <v>12</v>
      </c>
      <c r="D90" s="73">
        <f t="shared" ref="D90:M93" si="36">D76</f>
        <v>0</v>
      </c>
      <c r="E90" s="72"/>
      <c r="F90" s="73">
        <f t="shared" si="36"/>
        <v>0</v>
      </c>
      <c r="G90" s="73">
        <f t="shared" si="36"/>
        <v>0</v>
      </c>
      <c r="H90" s="73">
        <f t="shared" si="36"/>
        <v>0</v>
      </c>
      <c r="I90" s="73">
        <f t="shared" si="36"/>
        <v>0</v>
      </c>
      <c r="J90" s="73">
        <f t="shared" si="36"/>
        <v>0</v>
      </c>
      <c r="K90" s="73">
        <f t="shared" si="36"/>
        <v>0</v>
      </c>
      <c r="L90" s="73">
        <f t="shared" si="36"/>
        <v>0</v>
      </c>
      <c r="M90" s="73">
        <f t="shared" si="36"/>
        <v>0</v>
      </c>
      <c r="N90" s="136"/>
    </row>
    <row r="91" spans="1:14" ht="46.5" customHeight="1" x14ac:dyDescent="0.25">
      <c r="A91" s="135"/>
      <c r="B91" s="135"/>
      <c r="C91" s="54" t="s">
        <v>28</v>
      </c>
      <c r="D91" s="73">
        <f t="shared" si="36"/>
        <v>0</v>
      </c>
      <c r="E91" s="72"/>
      <c r="F91" s="73">
        <f t="shared" si="36"/>
        <v>0</v>
      </c>
      <c r="G91" s="73">
        <f t="shared" si="36"/>
        <v>0</v>
      </c>
      <c r="H91" s="73">
        <f t="shared" si="36"/>
        <v>0</v>
      </c>
      <c r="I91" s="73">
        <f t="shared" si="36"/>
        <v>0</v>
      </c>
      <c r="J91" s="73">
        <f t="shared" si="36"/>
        <v>0</v>
      </c>
      <c r="K91" s="73">
        <f t="shared" si="36"/>
        <v>0</v>
      </c>
      <c r="L91" s="73">
        <f t="shared" si="36"/>
        <v>0</v>
      </c>
      <c r="M91" s="73">
        <f t="shared" si="36"/>
        <v>0</v>
      </c>
      <c r="N91" s="136"/>
    </row>
    <row r="92" spans="1:14" ht="20.25" customHeight="1" x14ac:dyDescent="0.25">
      <c r="A92" s="135"/>
      <c r="B92" s="135"/>
      <c r="C92" s="65" t="s">
        <v>13</v>
      </c>
      <c r="D92" s="73">
        <f t="shared" si="36"/>
        <v>64</v>
      </c>
      <c r="E92" s="72">
        <f t="shared" si="36"/>
        <v>100</v>
      </c>
      <c r="F92" s="73">
        <f t="shared" si="36"/>
        <v>25</v>
      </c>
      <c r="G92" s="73">
        <f t="shared" si="36"/>
        <v>39.0625</v>
      </c>
      <c r="H92" s="73">
        <f t="shared" si="36"/>
        <v>46.5</v>
      </c>
      <c r="I92" s="73">
        <f t="shared" si="36"/>
        <v>72.65625</v>
      </c>
      <c r="J92" s="73">
        <f t="shared" si="36"/>
        <v>0</v>
      </c>
      <c r="K92" s="73">
        <f t="shared" si="36"/>
        <v>0</v>
      </c>
      <c r="L92" s="73">
        <f t="shared" si="36"/>
        <v>0</v>
      </c>
      <c r="M92" s="73">
        <f t="shared" si="36"/>
        <v>0</v>
      </c>
      <c r="N92" s="136"/>
    </row>
    <row r="93" spans="1:14" ht="31.9" customHeight="1" x14ac:dyDescent="0.25">
      <c r="A93" s="135"/>
      <c r="B93" s="135"/>
      <c r="C93" s="54" t="s">
        <v>14</v>
      </c>
      <c r="D93" s="73">
        <f t="shared" si="36"/>
        <v>0</v>
      </c>
      <c r="E93" s="72"/>
      <c r="F93" s="73">
        <f t="shared" si="36"/>
        <v>0</v>
      </c>
      <c r="G93" s="73">
        <f t="shared" si="36"/>
        <v>0</v>
      </c>
      <c r="H93" s="73">
        <f t="shared" si="36"/>
        <v>0</v>
      </c>
      <c r="I93" s="73">
        <f t="shared" si="36"/>
        <v>0</v>
      </c>
      <c r="J93" s="73">
        <f t="shared" si="36"/>
        <v>0</v>
      </c>
      <c r="K93" s="73">
        <f t="shared" si="36"/>
        <v>0</v>
      </c>
      <c r="L93" s="73">
        <f t="shared" si="36"/>
        <v>0</v>
      </c>
      <c r="M93" s="73">
        <f t="shared" si="36"/>
        <v>0</v>
      </c>
      <c r="N93" s="136"/>
    </row>
    <row r="94" spans="1:14" ht="15" customHeight="1" x14ac:dyDescent="0.25">
      <c r="A94" s="135" t="s">
        <v>47</v>
      </c>
      <c r="B94" s="135"/>
      <c r="C94" s="64" t="s">
        <v>16</v>
      </c>
      <c r="D94" s="76">
        <f>D95+D96+D97+D98+D99</f>
        <v>2914.1</v>
      </c>
      <c r="E94" s="71">
        <f t="shared" ref="E94" si="37">E95+E96+E97+E98+E99</f>
        <v>100</v>
      </c>
      <c r="F94" s="76">
        <f t="shared" ref="F94" si="38">F95+F96+F97+F98+F99</f>
        <v>602.79999999999995</v>
      </c>
      <c r="G94" s="76">
        <f>F94/D94*100</f>
        <v>20.685631927524792</v>
      </c>
      <c r="H94" s="76">
        <f t="shared" ref="H94" si="39">H95+H96+H97+H98+H99</f>
        <v>1113.7</v>
      </c>
      <c r="I94" s="76">
        <f t="shared" ref="I94" si="40">I95+I96+I97+I98+I99</f>
        <v>38.217631515733849</v>
      </c>
      <c r="J94" s="76">
        <f t="shared" ref="J94" si="41">J95+J96+J97+J98+J99</f>
        <v>0</v>
      </c>
      <c r="K94" s="76">
        <f t="shared" ref="K94" si="42">K95+K96+K97+K98+K99</f>
        <v>0</v>
      </c>
      <c r="L94" s="76">
        <f t="shared" ref="L94" si="43">L95+L96+L97+L98+L99</f>
        <v>0</v>
      </c>
      <c r="M94" s="76">
        <f t="shared" ref="M94" si="44">M95+M96+M97+M98+M99</f>
        <v>0</v>
      </c>
      <c r="N94" s="136"/>
    </row>
    <row r="95" spans="1:14" ht="23.25" customHeight="1" x14ac:dyDescent="0.25">
      <c r="A95" s="135"/>
      <c r="B95" s="135"/>
      <c r="C95" s="54" t="s">
        <v>11</v>
      </c>
      <c r="D95" s="73">
        <f>D38</f>
        <v>0</v>
      </c>
      <c r="E95" s="72"/>
      <c r="F95" s="73">
        <f t="shared" ref="F95:M95" si="45">F38</f>
        <v>0</v>
      </c>
      <c r="G95" s="73">
        <f t="shared" si="45"/>
        <v>0</v>
      </c>
      <c r="H95" s="73">
        <f t="shared" si="45"/>
        <v>0</v>
      </c>
      <c r="I95" s="73">
        <f t="shared" si="45"/>
        <v>0</v>
      </c>
      <c r="J95" s="73">
        <f t="shared" si="45"/>
        <v>0</v>
      </c>
      <c r="K95" s="73">
        <f t="shared" si="45"/>
        <v>0</v>
      </c>
      <c r="L95" s="73">
        <f t="shared" si="45"/>
        <v>0</v>
      </c>
      <c r="M95" s="73">
        <f t="shared" si="45"/>
        <v>0</v>
      </c>
      <c r="N95" s="136"/>
    </row>
    <row r="96" spans="1:14" ht="34.5" customHeight="1" x14ac:dyDescent="0.25">
      <c r="A96" s="135"/>
      <c r="B96" s="135"/>
      <c r="C96" s="54" t="s">
        <v>12</v>
      </c>
      <c r="D96" s="73">
        <f t="shared" ref="D96:M99" si="46">D39</f>
        <v>0</v>
      </c>
      <c r="E96" s="72"/>
      <c r="F96" s="73">
        <f t="shared" si="46"/>
        <v>0</v>
      </c>
      <c r="G96" s="73">
        <f t="shared" si="46"/>
        <v>0</v>
      </c>
      <c r="H96" s="73">
        <f t="shared" si="46"/>
        <v>0</v>
      </c>
      <c r="I96" s="73">
        <f t="shared" si="46"/>
        <v>0</v>
      </c>
      <c r="J96" s="73">
        <f t="shared" si="46"/>
        <v>0</v>
      </c>
      <c r="K96" s="73">
        <f t="shared" si="46"/>
        <v>0</v>
      </c>
      <c r="L96" s="73">
        <f t="shared" si="46"/>
        <v>0</v>
      </c>
      <c r="M96" s="73">
        <f t="shared" si="46"/>
        <v>0</v>
      </c>
      <c r="N96" s="136"/>
    </row>
    <row r="97" spans="1:14" ht="46.5" customHeight="1" x14ac:dyDescent="0.25">
      <c r="A97" s="135"/>
      <c r="B97" s="135"/>
      <c r="C97" s="54" t="s">
        <v>28</v>
      </c>
      <c r="D97" s="73">
        <f t="shared" si="46"/>
        <v>0</v>
      </c>
      <c r="E97" s="72"/>
      <c r="F97" s="73">
        <f t="shared" si="46"/>
        <v>0</v>
      </c>
      <c r="G97" s="73">
        <f t="shared" si="46"/>
        <v>0</v>
      </c>
      <c r="H97" s="73">
        <f t="shared" si="46"/>
        <v>0</v>
      </c>
      <c r="I97" s="73">
        <f t="shared" si="46"/>
        <v>0</v>
      </c>
      <c r="J97" s="73">
        <f t="shared" si="46"/>
        <v>0</v>
      </c>
      <c r="K97" s="73">
        <f t="shared" si="46"/>
        <v>0</v>
      </c>
      <c r="L97" s="73">
        <f t="shared" si="46"/>
        <v>0</v>
      </c>
      <c r="M97" s="73">
        <f t="shared" si="46"/>
        <v>0</v>
      </c>
      <c r="N97" s="136"/>
    </row>
    <row r="98" spans="1:14" ht="20.25" customHeight="1" x14ac:dyDescent="0.25">
      <c r="A98" s="135"/>
      <c r="B98" s="135"/>
      <c r="C98" s="65" t="s">
        <v>13</v>
      </c>
      <c r="D98" s="73">
        <f t="shared" si="46"/>
        <v>2914.1</v>
      </c>
      <c r="E98" s="72">
        <f t="shared" si="46"/>
        <v>100</v>
      </c>
      <c r="F98" s="73">
        <f t="shared" si="46"/>
        <v>602.79999999999995</v>
      </c>
      <c r="G98" s="73">
        <f t="shared" si="46"/>
        <v>20.685631927524792</v>
      </c>
      <c r="H98" s="73">
        <f t="shared" si="46"/>
        <v>1113.7</v>
      </c>
      <c r="I98" s="73">
        <f t="shared" si="46"/>
        <v>38.217631515733849</v>
      </c>
      <c r="J98" s="73">
        <f t="shared" si="46"/>
        <v>0</v>
      </c>
      <c r="K98" s="73">
        <f t="shared" si="46"/>
        <v>0</v>
      </c>
      <c r="L98" s="73">
        <f t="shared" si="46"/>
        <v>0</v>
      </c>
      <c r="M98" s="73">
        <f t="shared" si="46"/>
        <v>0</v>
      </c>
      <c r="N98" s="136"/>
    </row>
    <row r="99" spans="1:14" ht="31.15" customHeight="1" x14ac:dyDescent="0.25">
      <c r="A99" s="135"/>
      <c r="B99" s="135"/>
      <c r="C99" s="54" t="s">
        <v>14</v>
      </c>
      <c r="D99" s="73">
        <f t="shared" si="46"/>
        <v>0</v>
      </c>
      <c r="E99" s="72"/>
      <c r="F99" s="73">
        <f t="shared" si="46"/>
        <v>0</v>
      </c>
      <c r="G99" s="73">
        <f t="shared" si="46"/>
        <v>0</v>
      </c>
      <c r="H99" s="73">
        <f t="shared" si="46"/>
        <v>0</v>
      </c>
      <c r="I99" s="73">
        <f t="shared" si="46"/>
        <v>0</v>
      </c>
      <c r="J99" s="73">
        <f t="shared" si="46"/>
        <v>0</v>
      </c>
      <c r="K99" s="73">
        <f t="shared" si="46"/>
        <v>0</v>
      </c>
      <c r="L99" s="73">
        <f t="shared" si="46"/>
        <v>0</v>
      </c>
      <c r="M99" s="73">
        <f t="shared" si="46"/>
        <v>0</v>
      </c>
      <c r="N99" s="136"/>
    </row>
    <row r="100" spans="1:14" ht="21" customHeight="1" x14ac:dyDescent="0.25">
      <c r="A100" s="135" t="s">
        <v>48</v>
      </c>
      <c r="B100" s="135"/>
      <c r="C100" s="64" t="s">
        <v>16</v>
      </c>
      <c r="D100" s="76">
        <f>D101+D102+D103+D104+D105</f>
        <v>28866</v>
      </c>
      <c r="E100" s="71">
        <v>100</v>
      </c>
      <c r="F100" s="76">
        <f t="shared" ref="F100" si="47">F101+F102+F103+F104+F105</f>
        <v>5205.5</v>
      </c>
      <c r="G100" s="76">
        <f>F100/D100*100</f>
        <v>18.033326404766854</v>
      </c>
      <c r="H100" s="76">
        <f t="shared" ref="H100" si="48">H101+H102+H103+H104+H105</f>
        <v>12788</v>
      </c>
      <c r="I100" s="76">
        <f t="shared" ref="I100" si="49">I101+I102+I103+I104+I105</f>
        <v>94.285217995483748</v>
      </c>
      <c r="J100" s="76">
        <f t="shared" ref="J100" si="50">J101+J102+J103+J104+J105</f>
        <v>0</v>
      </c>
      <c r="K100" s="76">
        <f t="shared" ref="K100" si="51">K101+K102+K103+K104+K105</f>
        <v>0</v>
      </c>
      <c r="L100" s="76">
        <f t="shared" ref="L100" si="52">L101+L102+L103+L104+L105</f>
        <v>0</v>
      </c>
      <c r="M100" s="76">
        <f t="shared" ref="M100" si="53">M101+M102+M103+M104+M105</f>
        <v>0</v>
      </c>
      <c r="N100" s="136"/>
    </row>
    <row r="101" spans="1:14" ht="24" customHeight="1" x14ac:dyDescent="0.25">
      <c r="A101" s="135"/>
      <c r="B101" s="135"/>
      <c r="C101" s="54" t="s">
        <v>11</v>
      </c>
      <c r="D101" s="73">
        <f>D50</f>
        <v>0</v>
      </c>
      <c r="E101" s="72"/>
      <c r="F101" s="73">
        <f t="shared" ref="F101:M101" si="54">F50</f>
        <v>0</v>
      </c>
      <c r="G101" s="73">
        <f t="shared" si="54"/>
        <v>0</v>
      </c>
      <c r="H101" s="73">
        <f t="shared" si="54"/>
        <v>0</v>
      </c>
      <c r="I101" s="73">
        <f t="shared" si="54"/>
        <v>0</v>
      </c>
      <c r="J101" s="73">
        <f t="shared" si="54"/>
        <v>0</v>
      </c>
      <c r="K101" s="73">
        <f t="shared" si="54"/>
        <v>0</v>
      </c>
      <c r="L101" s="73">
        <f t="shared" si="54"/>
        <v>0</v>
      </c>
      <c r="M101" s="73">
        <f t="shared" si="54"/>
        <v>0</v>
      </c>
      <c r="N101" s="136"/>
    </row>
    <row r="102" spans="1:14" ht="31.15" customHeight="1" x14ac:dyDescent="0.25">
      <c r="A102" s="135"/>
      <c r="B102" s="135"/>
      <c r="C102" s="54" t="s">
        <v>12</v>
      </c>
      <c r="D102" s="73">
        <f t="shared" ref="D102:M105" si="55">D51</f>
        <v>0</v>
      </c>
      <c r="E102" s="72"/>
      <c r="F102" s="73">
        <f t="shared" si="55"/>
        <v>0</v>
      </c>
      <c r="G102" s="73">
        <f t="shared" si="55"/>
        <v>0</v>
      </c>
      <c r="H102" s="73">
        <f t="shared" si="55"/>
        <v>0</v>
      </c>
      <c r="I102" s="73">
        <f t="shared" si="55"/>
        <v>0</v>
      </c>
      <c r="J102" s="73">
        <f t="shared" si="55"/>
        <v>0</v>
      </c>
      <c r="K102" s="73">
        <f t="shared" si="55"/>
        <v>0</v>
      </c>
      <c r="L102" s="73">
        <f t="shared" si="55"/>
        <v>0</v>
      </c>
      <c r="M102" s="73">
        <f t="shared" si="55"/>
        <v>0</v>
      </c>
      <c r="N102" s="136"/>
    </row>
    <row r="103" spans="1:14" ht="45.75" customHeight="1" x14ac:dyDescent="0.25">
      <c r="A103" s="135"/>
      <c r="B103" s="135"/>
      <c r="C103" s="54" t="s">
        <v>28</v>
      </c>
      <c r="D103" s="73">
        <f t="shared" si="55"/>
        <v>81</v>
      </c>
      <c r="E103" s="72">
        <v>100</v>
      </c>
      <c r="F103" s="73">
        <f t="shared" si="55"/>
        <v>22.3</v>
      </c>
      <c r="G103" s="73">
        <f t="shared" si="55"/>
        <v>27.530864197530864</v>
      </c>
      <c r="H103" s="73">
        <f t="shared" si="55"/>
        <v>40.5</v>
      </c>
      <c r="I103" s="73">
        <f t="shared" si="55"/>
        <v>50</v>
      </c>
      <c r="J103" s="73">
        <f t="shared" si="55"/>
        <v>0</v>
      </c>
      <c r="K103" s="73">
        <f t="shared" si="55"/>
        <v>0</v>
      </c>
      <c r="L103" s="73">
        <f t="shared" si="55"/>
        <v>0</v>
      </c>
      <c r="M103" s="73">
        <f t="shared" si="55"/>
        <v>0</v>
      </c>
      <c r="N103" s="136"/>
    </row>
    <row r="104" spans="1:14" ht="24.75" customHeight="1" x14ac:dyDescent="0.25">
      <c r="A104" s="135"/>
      <c r="B104" s="135"/>
      <c r="C104" s="65" t="s">
        <v>13</v>
      </c>
      <c r="D104" s="73">
        <f t="shared" si="55"/>
        <v>28785</v>
      </c>
      <c r="E104" s="72">
        <v>100</v>
      </c>
      <c r="F104" s="73">
        <f t="shared" si="55"/>
        <v>5183.2</v>
      </c>
      <c r="G104" s="73">
        <f t="shared" si="55"/>
        <v>18.006600660066006</v>
      </c>
      <c r="H104" s="73">
        <f t="shared" si="55"/>
        <v>12747.5</v>
      </c>
      <c r="I104" s="73">
        <f t="shared" si="55"/>
        <v>44.285217995483755</v>
      </c>
      <c r="J104" s="73">
        <f t="shared" si="55"/>
        <v>0</v>
      </c>
      <c r="K104" s="73">
        <f t="shared" si="55"/>
        <v>0</v>
      </c>
      <c r="L104" s="73">
        <f t="shared" si="55"/>
        <v>0</v>
      </c>
      <c r="M104" s="73">
        <f t="shared" si="55"/>
        <v>0</v>
      </c>
      <c r="N104" s="136"/>
    </row>
    <row r="105" spans="1:14" ht="31.15" customHeight="1" x14ac:dyDescent="0.25">
      <c r="A105" s="135"/>
      <c r="B105" s="135"/>
      <c r="C105" s="54" t="s">
        <v>14</v>
      </c>
      <c r="D105" s="73">
        <f t="shared" si="55"/>
        <v>0</v>
      </c>
      <c r="E105" s="72"/>
      <c r="F105" s="73">
        <f t="shared" si="55"/>
        <v>0</v>
      </c>
      <c r="G105" s="73">
        <f t="shared" si="55"/>
        <v>0</v>
      </c>
      <c r="H105" s="73">
        <f t="shared" si="55"/>
        <v>0</v>
      </c>
      <c r="I105" s="73">
        <f t="shared" si="55"/>
        <v>0</v>
      </c>
      <c r="J105" s="73">
        <f t="shared" si="55"/>
        <v>0</v>
      </c>
      <c r="K105" s="73">
        <f t="shared" si="55"/>
        <v>0</v>
      </c>
      <c r="L105" s="73">
        <f t="shared" si="55"/>
        <v>0</v>
      </c>
      <c r="M105" s="73">
        <f t="shared" si="55"/>
        <v>0</v>
      </c>
      <c r="N105" s="136"/>
    </row>
    <row r="106" spans="1:14" ht="21" customHeight="1" x14ac:dyDescent="0.25">
      <c r="A106" s="137" t="s">
        <v>49</v>
      </c>
      <c r="B106" s="137"/>
      <c r="C106" s="13" t="s">
        <v>16</v>
      </c>
      <c r="D106" s="76">
        <f>D107+D108+D109+D110+D111</f>
        <v>206.7</v>
      </c>
      <c r="E106" s="71">
        <v>100</v>
      </c>
      <c r="F106" s="76">
        <f t="shared" ref="F106" si="56">F107+F108+F109+F110+F111</f>
        <v>21</v>
      </c>
      <c r="G106" s="76">
        <f>F106/D106*100</f>
        <v>10.159651669085632</v>
      </c>
      <c r="H106" s="76">
        <f t="shared" ref="H106" si="57">H107+H108+H109+H110+H111</f>
        <v>65.2</v>
      </c>
      <c r="I106" s="76">
        <f t="shared" ref="I106" si="58">I107+I108+I109+I110+I111</f>
        <v>41.239721695129667</v>
      </c>
      <c r="J106" s="76">
        <f t="shared" ref="J106" si="59">J107+J108+J109+J110+J111</f>
        <v>0</v>
      </c>
      <c r="K106" s="76">
        <f t="shared" ref="K106" si="60">K107+K108+K109+K110+K111</f>
        <v>0</v>
      </c>
      <c r="L106" s="76">
        <f t="shared" ref="L106" si="61">L107+L108+L109+L110+L111</f>
        <v>0</v>
      </c>
      <c r="M106" s="76">
        <f t="shared" ref="M106" si="62">M107+M108+M109+M110+M111</f>
        <v>0</v>
      </c>
      <c r="N106" s="138"/>
    </row>
    <row r="107" spans="1:14" ht="24" customHeight="1" x14ac:dyDescent="0.25">
      <c r="A107" s="137"/>
      <c r="B107" s="137"/>
      <c r="C107" s="54" t="s">
        <v>11</v>
      </c>
      <c r="D107" s="73">
        <f>D62</f>
        <v>158.1</v>
      </c>
      <c r="E107" s="72">
        <v>100</v>
      </c>
      <c r="F107" s="73">
        <f t="shared" ref="F107:M107" si="63">F62</f>
        <v>21</v>
      </c>
      <c r="G107" s="73">
        <f t="shared" si="63"/>
        <v>13.282732447817837</v>
      </c>
      <c r="H107" s="73">
        <f t="shared" si="63"/>
        <v>65.2</v>
      </c>
      <c r="I107" s="73">
        <f t="shared" si="63"/>
        <v>41.239721695129667</v>
      </c>
      <c r="J107" s="73">
        <f t="shared" si="63"/>
        <v>0</v>
      </c>
      <c r="K107" s="73">
        <f t="shared" si="63"/>
        <v>0</v>
      </c>
      <c r="L107" s="73">
        <f t="shared" si="63"/>
        <v>0</v>
      </c>
      <c r="M107" s="73">
        <f t="shared" si="63"/>
        <v>0</v>
      </c>
      <c r="N107" s="138"/>
    </row>
    <row r="108" spans="1:14" ht="31.15" customHeight="1" x14ac:dyDescent="0.25">
      <c r="A108" s="137"/>
      <c r="B108" s="137"/>
      <c r="C108" s="54" t="s">
        <v>12</v>
      </c>
      <c r="D108" s="73">
        <f t="shared" ref="D108:M111" si="64">D63</f>
        <v>48.6</v>
      </c>
      <c r="E108" s="72">
        <v>100</v>
      </c>
      <c r="F108" s="73">
        <f t="shared" si="64"/>
        <v>0</v>
      </c>
      <c r="G108" s="73">
        <f t="shared" si="64"/>
        <v>0</v>
      </c>
      <c r="H108" s="73">
        <f t="shared" si="64"/>
        <v>0</v>
      </c>
      <c r="I108" s="73">
        <f t="shared" si="64"/>
        <v>0</v>
      </c>
      <c r="J108" s="73">
        <f t="shared" si="64"/>
        <v>0</v>
      </c>
      <c r="K108" s="73">
        <f t="shared" si="64"/>
        <v>0</v>
      </c>
      <c r="L108" s="73">
        <f t="shared" si="64"/>
        <v>0</v>
      </c>
      <c r="M108" s="73">
        <f t="shared" si="64"/>
        <v>0</v>
      </c>
      <c r="N108" s="138"/>
    </row>
    <row r="109" spans="1:14" ht="45.75" customHeight="1" x14ac:dyDescent="0.25">
      <c r="A109" s="137"/>
      <c r="B109" s="137"/>
      <c r="C109" s="54" t="s">
        <v>28</v>
      </c>
      <c r="D109" s="73">
        <f t="shared" si="64"/>
        <v>0</v>
      </c>
      <c r="E109" s="72"/>
      <c r="F109" s="73">
        <f t="shared" si="64"/>
        <v>0</v>
      </c>
      <c r="G109" s="73">
        <f t="shared" si="64"/>
        <v>0</v>
      </c>
      <c r="H109" s="73">
        <f t="shared" si="64"/>
        <v>0</v>
      </c>
      <c r="I109" s="73">
        <f t="shared" si="64"/>
        <v>0</v>
      </c>
      <c r="J109" s="73">
        <f t="shared" si="64"/>
        <v>0</v>
      </c>
      <c r="K109" s="73">
        <f t="shared" si="64"/>
        <v>0</v>
      </c>
      <c r="L109" s="73">
        <f t="shared" si="64"/>
        <v>0</v>
      </c>
      <c r="M109" s="73">
        <f t="shared" si="64"/>
        <v>0</v>
      </c>
      <c r="N109" s="138"/>
    </row>
    <row r="110" spans="1:14" ht="24.75" customHeight="1" x14ac:dyDescent="0.25">
      <c r="A110" s="137"/>
      <c r="B110" s="137"/>
      <c r="C110" s="65" t="s">
        <v>13</v>
      </c>
      <c r="D110" s="73">
        <f t="shared" si="64"/>
        <v>0</v>
      </c>
      <c r="E110" s="72"/>
      <c r="F110" s="73">
        <f t="shared" si="64"/>
        <v>0</v>
      </c>
      <c r="G110" s="73">
        <f t="shared" si="64"/>
        <v>0</v>
      </c>
      <c r="H110" s="73">
        <f t="shared" si="64"/>
        <v>0</v>
      </c>
      <c r="I110" s="73">
        <f t="shared" si="64"/>
        <v>0</v>
      </c>
      <c r="J110" s="73">
        <f t="shared" si="64"/>
        <v>0</v>
      </c>
      <c r="K110" s="73">
        <f t="shared" si="64"/>
        <v>0</v>
      </c>
      <c r="L110" s="73">
        <f t="shared" si="64"/>
        <v>0</v>
      </c>
      <c r="M110" s="73">
        <f t="shared" si="64"/>
        <v>0</v>
      </c>
      <c r="N110" s="138"/>
    </row>
    <row r="111" spans="1:14" ht="31.15" customHeight="1" x14ac:dyDescent="0.25">
      <c r="A111" s="137"/>
      <c r="B111" s="137"/>
      <c r="C111" s="54" t="s">
        <v>14</v>
      </c>
      <c r="D111" s="73">
        <f t="shared" si="64"/>
        <v>0</v>
      </c>
      <c r="E111" s="72"/>
      <c r="F111" s="73">
        <f t="shared" si="64"/>
        <v>0</v>
      </c>
      <c r="G111" s="73">
        <f t="shared" si="64"/>
        <v>0</v>
      </c>
      <c r="H111" s="73">
        <f t="shared" si="64"/>
        <v>0</v>
      </c>
      <c r="I111" s="73">
        <f t="shared" si="64"/>
        <v>0</v>
      </c>
      <c r="J111" s="73">
        <f t="shared" si="64"/>
        <v>0</v>
      </c>
      <c r="K111" s="73">
        <f t="shared" si="64"/>
        <v>0</v>
      </c>
      <c r="L111" s="73">
        <f t="shared" si="64"/>
        <v>0</v>
      </c>
      <c r="M111" s="73">
        <f t="shared" si="64"/>
        <v>0</v>
      </c>
      <c r="N111" s="138"/>
    </row>
    <row r="112" spans="1:14" ht="21" customHeight="1" x14ac:dyDescent="0.25">
      <c r="A112" s="137" t="s">
        <v>50</v>
      </c>
      <c r="B112" s="137"/>
      <c r="C112" s="13" t="s">
        <v>16</v>
      </c>
      <c r="D112" s="76">
        <f>D113+D114+D115+D116+D117</f>
        <v>493.8</v>
      </c>
      <c r="E112" s="71">
        <v>100</v>
      </c>
      <c r="F112" s="76">
        <f t="shared" ref="F112" si="65">F113+F114+F115+F116+F117</f>
        <v>82.3</v>
      </c>
      <c r="G112" s="76">
        <f t="shared" ref="G112" si="66">G113+G114+G115+G116+G117</f>
        <v>16.666666666666664</v>
      </c>
      <c r="H112" s="76">
        <f t="shared" ref="H112" si="67">H113+H114+H115+H116+H117</f>
        <v>202.9</v>
      </c>
      <c r="I112" s="76">
        <f t="shared" ref="I112" si="68">I113+I114+I115+I116+I117</f>
        <v>41.089509923045767</v>
      </c>
      <c r="J112" s="76">
        <f t="shared" ref="J112" si="69">J113+J114+J115+J116+J117</f>
        <v>0</v>
      </c>
      <c r="K112" s="76">
        <f t="shared" ref="K112" si="70">K113+K114+K115+K116+K117</f>
        <v>0</v>
      </c>
      <c r="L112" s="76">
        <f t="shared" ref="L112" si="71">L113+L114+L115+L116+L117</f>
        <v>0</v>
      </c>
      <c r="M112" s="76">
        <f t="shared" ref="M112" si="72">M113+M114+M115+M116+M117</f>
        <v>0</v>
      </c>
      <c r="N112" s="138"/>
    </row>
    <row r="113" spans="1:14" ht="24" customHeight="1" x14ac:dyDescent="0.25">
      <c r="A113" s="137"/>
      <c r="B113" s="137"/>
      <c r="C113" s="54" t="s">
        <v>11</v>
      </c>
      <c r="D113" s="73">
        <f>D56</f>
        <v>493.8</v>
      </c>
      <c r="E113" s="72">
        <v>100</v>
      </c>
      <c r="F113" s="73">
        <f t="shared" ref="F113:M113" si="73">F56</f>
        <v>82.3</v>
      </c>
      <c r="G113" s="73">
        <f t="shared" si="73"/>
        <v>16.666666666666664</v>
      </c>
      <c r="H113" s="73">
        <f t="shared" si="73"/>
        <v>202.9</v>
      </c>
      <c r="I113" s="73">
        <f t="shared" si="73"/>
        <v>41.089509923045767</v>
      </c>
      <c r="J113" s="73">
        <f t="shared" si="73"/>
        <v>0</v>
      </c>
      <c r="K113" s="73">
        <f t="shared" si="73"/>
        <v>0</v>
      </c>
      <c r="L113" s="73">
        <f t="shared" si="73"/>
        <v>0</v>
      </c>
      <c r="M113" s="73">
        <f t="shared" si="73"/>
        <v>0</v>
      </c>
      <c r="N113" s="138"/>
    </row>
    <row r="114" spans="1:14" ht="31.15" customHeight="1" x14ac:dyDescent="0.25">
      <c r="A114" s="137"/>
      <c r="B114" s="137"/>
      <c r="C114" s="54" t="s">
        <v>12</v>
      </c>
      <c r="D114" s="73">
        <f t="shared" ref="D114:M117" si="74">D57</f>
        <v>0</v>
      </c>
      <c r="E114" s="72"/>
      <c r="F114" s="73">
        <f t="shared" si="74"/>
        <v>0</v>
      </c>
      <c r="G114" s="73">
        <f t="shared" si="74"/>
        <v>0</v>
      </c>
      <c r="H114" s="73">
        <f t="shared" si="74"/>
        <v>0</v>
      </c>
      <c r="I114" s="73">
        <f t="shared" si="74"/>
        <v>0</v>
      </c>
      <c r="J114" s="73">
        <f t="shared" si="74"/>
        <v>0</v>
      </c>
      <c r="K114" s="73">
        <f t="shared" si="74"/>
        <v>0</v>
      </c>
      <c r="L114" s="73">
        <f t="shared" si="74"/>
        <v>0</v>
      </c>
      <c r="M114" s="73">
        <f t="shared" si="74"/>
        <v>0</v>
      </c>
      <c r="N114" s="138"/>
    </row>
    <row r="115" spans="1:14" ht="45.75" customHeight="1" x14ac:dyDescent="0.25">
      <c r="A115" s="137"/>
      <c r="B115" s="137"/>
      <c r="C115" s="54" t="s">
        <v>28</v>
      </c>
      <c r="D115" s="73">
        <f t="shared" si="74"/>
        <v>0</v>
      </c>
      <c r="E115" s="72"/>
      <c r="F115" s="73">
        <f t="shared" si="74"/>
        <v>0</v>
      </c>
      <c r="G115" s="73">
        <f t="shared" si="74"/>
        <v>0</v>
      </c>
      <c r="H115" s="73">
        <f t="shared" si="74"/>
        <v>0</v>
      </c>
      <c r="I115" s="73">
        <f t="shared" si="74"/>
        <v>0</v>
      </c>
      <c r="J115" s="73">
        <f t="shared" si="74"/>
        <v>0</v>
      </c>
      <c r="K115" s="73">
        <f t="shared" si="74"/>
        <v>0</v>
      </c>
      <c r="L115" s="73">
        <f t="shared" si="74"/>
        <v>0</v>
      </c>
      <c r="M115" s="73">
        <f t="shared" si="74"/>
        <v>0</v>
      </c>
      <c r="N115" s="138"/>
    </row>
    <row r="116" spans="1:14" ht="24.75" customHeight="1" x14ac:dyDescent="0.25">
      <c r="A116" s="137"/>
      <c r="B116" s="137"/>
      <c r="C116" s="65" t="s">
        <v>13</v>
      </c>
      <c r="D116" s="73">
        <f t="shared" si="74"/>
        <v>0</v>
      </c>
      <c r="E116" s="72"/>
      <c r="F116" s="73">
        <f t="shared" si="74"/>
        <v>0</v>
      </c>
      <c r="G116" s="73">
        <f t="shared" si="74"/>
        <v>0</v>
      </c>
      <c r="H116" s="73">
        <f t="shared" si="74"/>
        <v>0</v>
      </c>
      <c r="I116" s="73">
        <f t="shared" si="74"/>
        <v>0</v>
      </c>
      <c r="J116" s="73">
        <f t="shared" si="74"/>
        <v>0</v>
      </c>
      <c r="K116" s="73">
        <f t="shared" si="74"/>
        <v>0</v>
      </c>
      <c r="L116" s="73">
        <f t="shared" si="74"/>
        <v>0</v>
      </c>
      <c r="M116" s="73">
        <f t="shared" si="74"/>
        <v>0</v>
      </c>
      <c r="N116" s="138"/>
    </row>
    <row r="117" spans="1:14" ht="31.15" customHeight="1" x14ac:dyDescent="0.25">
      <c r="A117" s="137"/>
      <c r="B117" s="137"/>
      <c r="C117" s="54" t="s">
        <v>14</v>
      </c>
      <c r="D117" s="73">
        <f t="shared" si="74"/>
        <v>0</v>
      </c>
      <c r="E117" s="72"/>
      <c r="F117" s="73">
        <f t="shared" si="74"/>
        <v>0</v>
      </c>
      <c r="G117" s="73">
        <f t="shared" si="74"/>
        <v>0</v>
      </c>
      <c r="H117" s="73">
        <f t="shared" si="74"/>
        <v>0</v>
      </c>
      <c r="I117" s="73">
        <f t="shared" si="74"/>
        <v>0</v>
      </c>
      <c r="J117" s="73">
        <f t="shared" si="74"/>
        <v>0</v>
      </c>
      <c r="K117" s="73">
        <f t="shared" si="74"/>
        <v>0</v>
      </c>
      <c r="L117" s="73">
        <f t="shared" si="74"/>
        <v>0</v>
      </c>
      <c r="M117" s="73">
        <f t="shared" si="74"/>
        <v>0</v>
      </c>
      <c r="N117" s="138"/>
    </row>
    <row r="118" spans="1:14" s="14" customFormat="1" ht="53.25" customHeight="1" x14ac:dyDescent="0.25">
      <c r="A118" s="131" t="s">
        <v>25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</row>
    <row r="119" spans="1:14" s="14" customFormat="1" ht="19.7" customHeight="1" x14ac:dyDescent="0.2">
      <c r="A119" s="15"/>
      <c r="B119" s="16"/>
      <c r="C119" s="16"/>
      <c r="D119" s="16"/>
      <c r="E119" s="77"/>
      <c r="F119" s="101"/>
      <c r="G119" s="16"/>
      <c r="H119" s="16"/>
      <c r="I119" s="16"/>
      <c r="J119" s="16"/>
      <c r="K119" s="16"/>
      <c r="L119" s="16"/>
      <c r="M119" s="16"/>
      <c r="N119" s="16"/>
    </row>
    <row r="120" spans="1:14" ht="30" customHeight="1" x14ac:dyDescent="0.3">
      <c r="A120" s="124" t="s">
        <v>65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1:14" ht="12.6" customHeight="1" x14ac:dyDescent="0.3">
      <c r="A121" s="17"/>
      <c r="B121" s="17"/>
      <c r="C121" s="17"/>
      <c r="D121" s="17"/>
      <c r="E121" s="78"/>
      <c r="F121" s="102"/>
      <c r="G121" s="17"/>
      <c r="H121" s="17"/>
      <c r="I121" s="17"/>
      <c r="J121" s="17"/>
      <c r="K121" s="17"/>
      <c r="L121" s="17"/>
      <c r="M121" s="17"/>
    </row>
    <row r="122" spans="1:14" ht="24" customHeight="1" x14ac:dyDescent="0.3">
      <c r="A122" s="18" t="s">
        <v>34</v>
      </c>
      <c r="B122" s="18"/>
      <c r="C122" s="19" t="s">
        <v>64</v>
      </c>
      <c r="D122" s="20" t="s">
        <v>66</v>
      </c>
      <c r="E122" s="79"/>
      <c r="F122" s="103"/>
      <c r="G122" s="20"/>
      <c r="H122" s="20"/>
      <c r="I122" s="20"/>
      <c r="J122" s="20"/>
      <c r="K122" s="20"/>
      <c r="L122" s="20"/>
      <c r="M122" s="20"/>
      <c r="N122" s="21"/>
    </row>
    <row r="123" spans="1:14" ht="14.45" customHeight="1" x14ac:dyDescent="0.3">
      <c r="A123" s="22"/>
      <c r="B123" s="23"/>
      <c r="C123" s="24"/>
      <c r="D123" s="25"/>
      <c r="E123" s="80"/>
      <c r="F123" s="104"/>
      <c r="G123" s="23"/>
      <c r="H123" s="23"/>
      <c r="I123" s="23"/>
      <c r="J123" s="23"/>
      <c r="K123" s="23"/>
      <c r="L123" s="23"/>
      <c r="M123" s="23"/>
    </row>
    <row r="124" spans="1:14" ht="11.25" customHeight="1" x14ac:dyDescent="0.3">
      <c r="A124" s="22"/>
      <c r="B124" s="23"/>
      <c r="C124" s="24"/>
      <c r="D124" s="25"/>
      <c r="E124" s="80"/>
      <c r="F124" s="104"/>
      <c r="G124" s="23"/>
      <c r="H124" s="23"/>
      <c r="I124" s="23"/>
      <c r="J124" s="23"/>
      <c r="K124" s="23"/>
      <c r="L124" s="23"/>
      <c r="M124" s="23"/>
    </row>
    <row r="125" spans="1:14" ht="18.75" x14ac:dyDescent="0.3">
      <c r="A125" s="133" t="s">
        <v>26</v>
      </c>
      <c r="B125" s="134"/>
      <c r="C125" s="24"/>
      <c r="D125" s="25"/>
      <c r="E125" s="80"/>
      <c r="F125" s="104"/>
      <c r="G125" s="23"/>
      <c r="H125" s="23"/>
      <c r="I125" s="23"/>
      <c r="J125" s="23"/>
      <c r="K125" s="23"/>
      <c r="L125" s="23"/>
      <c r="M125" s="23"/>
    </row>
    <row r="126" spans="1:14" ht="10.5" customHeight="1" x14ac:dyDescent="0.3">
      <c r="A126" s="22"/>
      <c r="B126" s="23"/>
      <c r="C126" s="24"/>
      <c r="D126" s="25"/>
      <c r="E126" s="80"/>
      <c r="F126" s="104"/>
      <c r="G126" s="23"/>
      <c r="H126" s="23"/>
      <c r="I126" s="23"/>
      <c r="J126" s="23"/>
      <c r="K126" s="23"/>
      <c r="L126" s="23"/>
      <c r="M126" s="23"/>
    </row>
    <row r="127" spans="1:14" ht="18.75" x14ac:dyDescent="0.3">
      <c r="A127" s="124" t="s">
        <v>29</v>
      </c>
      <c r="B127" s="124"/>
      <c r="C127" s="125"/>
      <c r="D127" s="125"/>
      <c r="E127" s="125"/>
      <c r="F127" s="125"/>
      <c r="G127" s="125"/>
      <c r="H127" s="17"/>
      <c r="I127" s="17"/>
      <c r="J127" s="17"/>
      <c r="K127" s="17"/>
      <c r="L127" s="17"/>
      <c r="M127" s="17"/>
    </row>
    <row r="129" spans="1:14" ht="18.75" x14ac:dyDescent="0.3">
      <c r="A129" s="124" t="s">
        <v>83</v>
      </c>
      <c r="B129" s="124"/>
      <c r="C129" s="125"/>
      <c r="D129" s="125"/>
      <c r="E129" s="125"/>
      <c r="F129" s="125"/>
      <c r="G129" s="125"/>
    </row>
    <row r="130" spans="1:14" ht="18.75" x14ac:dyDescent="0.3">
      <c r="A130" s="20"/>
      <c r="B130" s="23"/>
      <c r="C130" s="24"/>
      <c r="D130" s="25"/>
      <c r="E130" s="80"/>
      <c r="F130" s="104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6"/>
      <c r="D131" s="107">
        <f t="shared" ref="D131:F131" si="75">D18-D30</f>
        <v>0</v>
      </c>
      <c r="E131" s="107">
        <f t="shared" si="75"/>
        <v>0</v>
      </c>
      <c r="F131" s="107">
        <f t="shared" si="75"/>
        <v>0</v>
      </c>
      <c r="G131" s="107">
        <f>G18-G30</f>
        <v>0</v>
      </c>
      <c r="H131" s="107">
        <f t="shared" ref="H131:N131" si="76">H18-H30</f>
        <v>0</v>
      </c>
      <c r="I131" s="107">
        <f t="shared" si="76"/>
        <v>0</v>
      </c>
      <c r="J131" s="107">
        <f t="shared" si="76"/>
        <v>0</v>
      </c>
      <c r="K131" s="107">
        <f t="shared" si="76"/>
        <v>0</v>
      </c>
      <c r="L131" s="107">
        <f t="shared" si="76"/>
        <v>0</v>
      </c>
      <c r="M131" s="107">
        <f t="shared" si="76"/>
        <v>0</v>
      </c>
      <c r="N131" s="107">
        <f t="shared" si="76"/>
        <v>0</v>
      </c>
    </row>
    <row r="132" spans="1:14" x14ac:dyDescent="0.2">
      <c r="A132" s="26"/>
    </row>
    <row r="133" spans="1:14" x14ac:dyDescent="0.2">
      <c r="A133" s="26"/>
    </row>
    <row r="134" spans="1:14" ht="14.25" customHeight="1" x14ac:dyDescent="0.2">
      <c r="A134" s="26"/>
    </row>
    <row r="135" spans="1:14" x14ac:dyDescent="0.2">
      <c r="A135" s="27"/>
    </row>
    <row r="136" spans="1:14" x14ac:dyDescent="0.2">
      <c r="A136" s="26"/>
    </row>
    <row r="137" spans="1:14" x14ac:dyDescent="0.2">
      <c r="A137" s="26"/>
    </row>
    <row r="138" spans="1:14" x14ac:dyDescent="0.2">
      <c r="A138" s="26"/>
    </row>
    <row r="139" spans="1:14" x14ac:dyDescent="0.2">
      <c r="A139" s="26"/>
    </row>
    <row r="140" spans="1:14" ht="12.75" customHeight="1" x14ac:dyDescent="0.2">
      <c r="A140" s="26"/>
    </row>
    <row r="141" spans="1:14" x14ac:dyDescent="0.2">
      <c r="A141" s="27"/>
    </row>
    <row r="142" spans="1:14" x14ac:dyDescent="0.2">
      <c r="A142" s="26"/>
    </row>
    <row r="143" spans="1:14" s="1" customFormat="1" x14ac:dyDescent="0.2">
      <c r="A143" s="26"/>
      <c r="C143" s="2"/>
      <c r="D143" s="3"/>
      <c r="E143" s="68"/>
      <c r="F143" s="99"/>
      <c r="N143" s="4"/>
    </row>
    <row r="144" spans="1:14" s="1" customFormat="1" x14ac:dyDescent="0.2">
      <c r="A144" s="26"/>
      <c r="C144" s="2"/>
      <c r="D144" s="3"/>
      <c r="E144" s="68"/>
      <c r="F144" s="99"/>
      <c r="N144" s="4"/>
    </row>
    <row r="145" spans="1:14" s="1" customFormat="1" x14ac:dyDescent="0.2">
      <c r="A145" s="26"/>
      <c r="C145" s="2"/>
      <c r="D145" s="3"/>
      <c r="E145" s="68"/>
      <c r="F145" s="99"/>
      <c r="N145" s="4"/>
    </row>
    <row r="146" spans="1:14" s="1" customFormat="1" x14ac:dyDescent="0.2">
      <c r="A146" s="26"/>
      <c r="C146" s="2"/>
      <c r="D146" s="3"/>
      <c r="E146" s="68"/>
      <c r="F146" s="99"/>
      <c r="N146" s="4"/>
    </row>
    <row r="152" spans="1:14" s="1" customFormat="1" ht="49.5" customHeight="1" x14ac:dyDescent="0.2">
      <c r="C152" s="2"/>
      <c r="D152" s="3"/>
      <c r="E152" s="68"/>
      <c r="F152" s="99"/>
      <c r="N152" s="4"/>
    </row>
  </sheetData>
  <mergeCells count="62">
    <mergeCell ref="A2:N2"/>
    <mergeCell ref="A61:A66"/>
    <mergeCell ref="B61:B66"/>
    <mergeCell ref="N61:N66"/>
    <mergeCell ref="A106:B111"/>
    <mergeCell ref="N106:N111"/>
    <mergeCell ref="N18:N23"/>
    <mergeCell ref="N14:N16"/>
    <mergeCell ref="D15:D16"/>
    <mergeCell ref="E15:E16"/>
    <mergeCell ref="H15:I15"/>
    <mergeCell ref="A36:N36"/>
    <mergeCell ref="A37:A42"/>
    <mergeCell ref="B37:B42"/>
    <mergeCell ref="N37:N42"/>
    <mergeCell ref="A43:A48"/>
    <mergeCell ref="B43:B48"/>
    <mergeCell ref="N43:N48"/>
    <mergeCell ref="A49:A54"/>
    <mergeCell ref="B49:B54"/>
    <mergeCell ref="N49:N54"/>
    <mergeCell ref="A55:A60"/>
    <mergeCell ref="B55:B60"/>
    <mergeCell ref="N55:N60"/>
    <mergeCell ref="A67:A72"/>
    <mergeCell ref="B67:B72"/>
    <mergeCell ref="N67:N72"/>
    <mergeCell ref="A73:N73"/>
    <mergeCell ref="A86:N86"/>
    <mergeCell ref="A87:N87"/>
    <mergeCell ref="A74:A79"/>
    <mergeCell ref="B74:B79"/>
    <mergeCell ref="N74:N79"/>
    <mergeCell ref="A80:A85"/>
    <mergeCell ref="B80:B85"/>
    <mergeCell ref="N80:N85"/>
    <mergeCell ref="A125:B125"/>
    <mergeCell ref="A127:G127"/>
    <mergeCell ref="A88:B93"/>
    <mergeCell ref="N88:N93"/>
    <mergeCell ref="A94:B99"/>
    <mergeCell ref="N94:N99"/>
    <mergeCell ref="A100:B105"/>
    <mergeCell ref="N100:N105"/>
    <mergeCell ref="A112:B117"/>
    <mergeCell ref="N112:N117"/>
    <mergeCell ref="A129:G129"/>
    <mergeCell ref="A3:N3"/>
    <mergeCell ref="A4:N4"/>
    <mergeCell ref="D14:E14"/>
    <mergeCell ref="F14:M14"/>
    <mergeCell ref="A24:B29"/>
    <mergeCell ref="A30:B35"/>
    <mergeCell ref="A18:B23"/>
    <mergeCell ref="F15:G15"/>
    <mergeCell ref="J15:K15"/>
    <mergeCell ref="L15:M15"/>
    <mergeCell ref="A14:A16"/>
    <mergeCell ref="B14:B16"/>
    <mergeCell ref="C14:C16"/>
    <mergeCell ref="A118:N118"/>
    <mergeCell ref="A120:M120"/>
  </mergeCells>
  <pageMargins left="0.59055118110236227" right="0.59055118110236227" top="0.78740157480314965" bottom="0.39370078740157483" header="0" footer="0"/>
  <pageSetup paperSize="9" scale="68" fitToHeight="0" orientation="landscape" r:id="rId1"/>
  <headerFooter>
    <oddFooter>&amp;C&amp;"Times New Roman,обычный"&amp;8Страница  &amp;P из &amp;N</oddFooter>
  </headerFooter>
  <rowBreaks count="1" manualBreakCount="1">
    <brk id="9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7" zoomScaleNormal="100" workbookViewId="0">
      <selection activeCell="C13" sqref="C13"/>
    </sheetView>
  </sheetViews>
  <sheetFormatPr defaultColWidth="9.140625" defaultRowHeight="15.75" x14ac:dyDescent="0.25"/>
  <cols>
    <col min="1" max="1" width="4" style="35" customWidth="1"/>
    <col min="2" max="2" width="32.5703125" style="36" customWidth="1"/>
    <col min="3" max="3" width="14.85546875" style="36" customWidth="1"/>
    <col min="4" max="4" width="16.7109375" style="36" customWidth="1"/>
    <col min="5" max="5" width="9.7109375" style="36" customWidth="1"/>
    <col min="6" max="6" width="9.42578125" style="36" customWidth="1"/>
    <col min="7" max="7" width="7.7109375" style="36" customWidth="1"/>
    <col min="8" max="8" width="6.7109375" style="36" customWidth="1"/>
    <col min="9" max="9" width="10.7109375" style="36" customWidth="1"/>
    <col min="10" max="10" width="5.5703125" style="36" customWidth="1"/>
    <col min="11" max="11" width="10.42578125" style="36" customWidth="1"/>
    <col min="12" max="12" width="6.85546875" style="36" customWidth="1"/>
    <col min="13" max="13" width="16.140625" style="36" customWidth="1"/>
    <col min="14" max="16384" width="9.140625" style="36"/>
  </cols>
  <sheetData>
    <row r="1" spans="1:14" x14ac:dyDescent="0.25">
      <c r="M1" s="36" t="s">
        <v>79</v>
      </c>
    </row>
    <row r="2" spans="1:14" ht="18.75" customHeight="1" x14ac:dyDescent="0.25">
      <c r="B2" s="157" t="s">
        <v>67</v>
      </c>
      <c r="C2" s="157"/>
      <c r="D2" s="157"/>
      <c r="E2" s="157"/>
      <c r="F2" s="157"/>
      <c r="G2" s="157"/>
      <c r="H2" s="157"/>
      <c r="I2" s="157"/>
    </row>
    <row r="3" spans="1:14" x14ac:dyDescent="0.25">
      <c r="I3" s="159"/>
      <c r="J3" s="159"/>
      <c r="K3" s="159"/>
      <c r="L3" s="159"/>
    </row>
    <row r="4" spans="1:14" ht="15.9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ht="15.95" customHeight="1" x14ac:dyDescent="0.25">
      <c r="A5" s="37"/>
      <c r="B5" s="37"/>
      <c r="C5" s="37"/>
      <c r="D5" s="158" t="s">
        <v>78</v>
      </c>
      <c r="E5" s="158"/>
      <c r="F5" s="158"/>
      <c r="G5" s="37"/>
      <c r="H5" s="37"/>
      <c r="I5" s="37"/>
      <c r="J5" s="37"/>
      <c r="K5" s="37"/>
      <c r="L5" s="37"/>
    </row>
    <row r="6" spans="1:14" ht="15.9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4" ht="16.5" thickBot="1" x14ac:dyDescent="0.3"/>
    <row r="8" spans="1:14" ht="21" customHeight="1" x14ac:dyDescent="0.25">
      <c r="A8" s="161" t="s">
        <v>2</v>
      </c>
      <c r="B8" s="164" t="s">
        <v>35</v>
      </c>
      <c r="C8" s="167" t="s">
        <v>36</v>
      </c>
      <c r="D8" s="170" t="s">
        <v>73</v>
      </c>
      <c r="E8" s="160"/>
      <c r="F8" s="160"/>
      <c r="G8" s="160"/>
      <c r="H8" s="160"/>
      <c r="I8" s="160"/>
      <c r="J8" s="160"/>
      <c r="K8" s="160"/>
      <c r="L8" s="160"/>
      <c r="M8" s="153" t="s">
        <v>37</v>
      </c>
    </row>
    <row r="9" spans="1:14" ht="62.25" customHeight="1" x14ac:dyDescent="0.25">
      <c r="A9" s="162"/>
      <c r="B9" s="165"/>
      <c r="C9" s="168"/>
      <c r="D9" s="171"/>
      <c r="E9" s="156" t="s">
        <v>69</v>
      </c>
      <c r="F9" s="156"/>
      <c r="G9" s="156" t="s">
        <v>70</v>
      </c>
      <c r="H9" s="156"/>
      <c r="I9" s="156" t="s">
        <v>71</v>
      </c>
      <c r="J9" s="156"/>
      <c r="K9" s="156" t="s">
        <v>72</v>
      </c>
      <c r="L9" s="156"/>
      <c r="M9" s="154"/>
    </row>
    <row r="10" spans="1:14" ht="20.100000000000001" customHeight="1" thickBot="1" x14ac:dyDescent="0.3">
      <c r="A10" s="163"/>
      <c r="B10" s="166"/>
      <c r="C10" s="169"/>
      <c r="D10" s="172"/>
      <c r="E10" s="38" t="s">
        <v>8</v>
      </c>
      <c r="F10" s="38" t="s">
        <v>7</v>
      </c>
      <c r="G10" s="38" t="s">
        <v>8</v>
      </c>
      <c r="H10" s="38" t="s">
        <v>7</v>
      </c>
      <c r="I10" s="38" t="s">
        <v>8</v>
      </c>
      <c r="J10" s="38" t="s">
        <v>7</v>
      </c>
      <c r="K10" s="38" t="s">
        <v>8</v>
      </c>
      <c r="L10" s="38" t="s">
        <v>7</v>
      </c>
      <c r="M10" s="155"/>
    </row>
    <row r="11" spans="1:14" s="114" customFormat="1" ht="117" customHeight="1" x14ac:dyDescent="0.25">
      <c r="A11" s="109">
        <v>1</v>
      </c>
      <c r="B11" s="110" t="s">
        <v>68</v>
      </c>
      <c r="C11" s="111">
        <v>1</v>
      </c>
      <c r="D11" s="111">
        <v>1</v>
      </c>
      <c r="E11" s="112">
        <v>18.2</v>
      </c>
      <c r="F11" s="112">
        <f>E11/$D$11</f>
        <v>18.2</v>
      </c>
      <c r="G11" s="112">
        <v>43.6</v>
      </c>
      <c r="H11" s="112">
        <f>G11/$D$11</f>
        <v>43.6</v>
      </c>
      <c r="I11" s="112"/>
      <c r="J11" s="112">
        <f>I11/$D$11%</f>
        <v>0</v>
      </c>
      <c r="K11" s="112"/>
      <c r="L11" s="112">
        <f>K11/$D$11%</f>
        <v>0</v>
      </c>
      <c r="M11" s="118"/>
    </row>
    <row r="12" spans="1:14" s="114" customFormat="1" ht="164.25" customHeight="1" x14ac:dyDescent="0.25">
      <c r="A12" s="115">
        <v>2</v>
      </c>
      <c r="B12" s="116" t="s">
        <v>74</v>
      </c>
      <c r="C12" s="88">
        <v>18</v>
      </c>
      <c r="D12" s="117">
        <v>6</v>
      </c>
      <c r="E12" s="117">
        <v>5</v>
      </c>
      <c r="F12" s="112">
        <f>E12/$D$12%</f>
        <v>83.333333333333343</v>
      </c>
      <c r="G12" s="117">
        <v>5</v>
      </c>
      <c r="H12" s="112">
        <f>G12/$D$12%</f>
        <v>83.333333333333343</v>
      </c>
      <c r="I12" s="117"/>
      <c r="J12" s="112">
        <f>I12/$D$12%</f>
        <v>0</v>
      </c>
      <c r="K12" s="117"/>
      <c r="L12" s="112">
        <f>K12/$D$12%</f>
        <v>0</v>
      </c>
      <c r="M12" s="113"/>
    </row>
    <row r="13" spans="1:14" ht="14.25" customHeight="1" x14ac:dyDescent="0.25">
      <c r="A13" s="12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4" s="41" customFormat="1" x14ac:dyDescent="0.25">
      <c r="A14" s="39"/>
      <c r="B14" s="152" t="s">
        <v>75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40"/>
    </row>
    <row r="15" spans="1:14" s="41" customFormat="1" x14ac:dyDescent="0.25">
      <c r="A15" s="39"/>
      <c r="B15" s="53"/>
      <c r="C15" s="52"/>
      <c r="D15" s="5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41" customFormat="1" ht="21" customHeight="1" x14ac:dyDescent="0.25">
      <c r="A16" s="51"/>
      <c r="B16" s="108" t="s">
        <v>76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40"/>
    </row>
    <row r="17" spans="1:40" s="41" customFormat="1" x14ac:dyDescent="0.25">
      <c r="A17" s="4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40" s="41" customFormat="1" x14ac:dyDescent="0.25">
      <c r="A18" s="42"/>
      <c r="B18" s="89"/>
      <c r="C18" s="8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0"/>
    </row>
    <row r="19" spans="1:40" s="6" customFormat="1" ht="14.25" customHeight="1" x14ac:dyDescent="0.25">
      <c r="A19" s="89"/>
      <c r="B19" s="45"/>
      <c r="C19" s="45"/>
      <c r="D19" s="46"/>
      <c r="E19" s="47"/>
      <c r="F19" s="47"/>
      <c r="G19" s="45"/>
      <c r="H19" s="45"/>
      <c r="I19" s="45"/>
      <c r="J19" s="45"/>
      <c r="K19" s="45"/>
      <c r="L19" s="45"/>
      <c r="M19" s="4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s="6" customFormat="1" x14ac:dyDescent="0.25">
      <c r="A20" s="4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5"/>
      <c r="O20" s="45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5"/>
      <c r="AF20" s="45"/>
      <c r="AG20" s="45"/>
      <c r="AH20" s="48"/>
      <c r="AI20" s="48"/>
      <c r="AJ20" s="48"/>
    </row>
    <row r="21" spans="1:40" x14ac:dyDescent="0.25">
      <c r="A21" s="43"/>
    </row>
  </sheetData>
  <mergeCells count="14">
    <mergeCell ref="B2:I2"/>
    <mergeCell ref="D5:F5"/>
    <mergeCell ref="I3:L3"/>
    <mergeCell ref="E8:L8"/>
    <mergeCell ref="A8:A10"/>
    <mergeCell ref="B8:B10"/>
    <mergeCell ref="C8:C10"/>
    <mergeCell ref="D8:D10"/>
    <mergeCell ref="B14:M14"/>
    <mergeCell ref="M8:M10"/>
    <mergeCell ref="E9:F9"/>
    <mergeCell ref="G9:H9"/>
    <mergeCell ref="I9:J9"/>
    <mergeCell ref="K9:L9"/>
  </mergeCells>
  <pageMargins left="0.70866141732283472" right="0.5118110236220472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Мальцева</cp:lastModifiedBy>
  <cp:lastPrinted>2022-10-11T07:47:38Z</cp:lastPrinted>
  <dcterms:created xsi:type="dcterms:W3CDTF">2021-10-15T07:29:28Z</dcterms:created>
  <dcterms:modified xsi:type="dcterms:W3CDTF">2022-12-26T06:28:07Z</dcterms:modified>
</cp:coreProperties>
</file>