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2995" windowHeight="9015" activeTab="1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'!$C$2:$C$127</definedName>
    <definedName name="BossProviderVariable?_82e37b92_8454_493a_a09e_e1f9ab66b426" hidden="1">"25_01_2006"</definedName>
    <definedName name="_xlnm.Print_Titles" localSheetId="0">'Финансирование '!$14:$17</definedName>
    <definedName name="_xlnm.Print_Area" localSheetId="0">'Финансирование '!$A$1:$N$110</definedName>
  </definedNames>
  <calcPr calcId="124519"/>
</workbook>
</file>

<file path=xl/calcChain.xml><?xml version="1.0" encoding="utf-8"?>
<calcChain xmlns="http://schemas.openxmlformats.org/spreadsheetml/2006/main">
  <c r="H34" i="1"/>
  <c r="H22" s="1"/>
  <c r="I22" s="1"/>
  <c r="I40"/>
  <c r="I38"/>
  <c r="I36"/>
  <c r="I34"/>
  <c r="I32"/>
  <c r="I30"/>
  <c r="I20"/>
  <c r="I18"/>
  <c r="H21"/>
  <c r="H20"/>
  <c r="H19"/>
  <c r="H18"/>
  <c r="H23"/>
  <c r="H30"/>
  <c r="H31"/>
  <c r="H32"/>
  <c r="H33"/>
  <c r="H35"/>
  <c r="H36"/>
  <c r="H40"/>
  <c r="H37"/>
  <c r="H38"/>
  <c r="H39"/>
  <c r="H41"/>
  <c r="I89"/>
  <c r="H92"/>
  <c r="H90"/>
  <c r="H88"/>
  <c r="H87"/>
  <c r="H89"/>
  <c r="H91"/>
  <c r="H85"/>
  <c r="I83"/>
  <c r="H83"/>
  <c r="H82"/>
  <c r="H81"/>
  <c r="H80"/>
  <c r="H84"/>
  <c r="I78"/>
  <c r="I74"/>
  <c r="H74"/>
  <c r="H78"/>
  <c r="I65"/>
  <c r="I63"/>
  <c r="I61"/>
  <c r="H66"/>
  <c r="H64"/>
  <c r="H62"/>
  <c r="H63"/>
  <c r="H61"/>
  <c r="H65"/>
  <c r="I59"/>
  <c r="I55"/>
  <c r="I53"/>
  <c r="H55"/>
  <c r="H59"/>
  <c r="I49"/>
  <c r="I51"/>
  <c r="H49"/>
  <c r="G59" l="1"/>
  <c r="G78"/>
  <c r="G51"/>
  <c r="G49"/>
  <c r="G53"/>
  <c r="E89"/>
  <c r="E85"/>
  <c r="E82"/>
  <c r="E88" s="1"/>
  <c r="G83"/>
  <c r="G90" s="1"/>
  <c r="F81"/>
  <c r="F82"/>
  <c r="F83"/>
  <c r="F84"/>
  <c r="F85"/>
  <c r="F92" s="1"/>
  <c r="F41" s="1"/>
  <c r="F35" s="1"/>
  <c r="F23" s="1"/>
  <c r="F74"/>
  <c r="G74" s="1"/>
  <c r="F62"/>
  <c r="F88" s="1"/>
  <c r="F37" s="1"/>
  <c r="F31" s="1"/>
  <c r="F19" s="1"/>
  <c r="F63"/>
  <c r="F89" s="1"/>
  <c r="F38" s="1"/>
  <c r="F64"/>
  <c r="F90" s="1"/>
  <c r="F39" s="1"/>
  <c r="F33" s="1"/>
  <c r="F21" s="1"/>
  <c r="F65"/>
  <c r="F91" s="1"/>
  <c r="F40" s="1"/>
  <c r="F66"/>
  <c r="F55"/>
  <c r="G55" s="1"/>
  <c r="F61" l="1"/>
  <c r="F80"/>
  <c r="F34"/>
  <c r="G40"/>
  <c r="G38"/>
  <c r="F32"/>
  <c r="F87"/>
  <c r="D80"/>
  <c r="I80" s="1"/>
  <c r="D84"/>
  <c r="I84" s="1"/>
  <c r="D61"/>
  <c r="G61" s="1"/>
  <c r="D63"/>
  <c r="G63" s="1"/>
  <c r="D65"/>
  <c r="G65" s="1"/>
  <c r="D87" l="1"/>
  <c r="I87" s="1"/>
  <c r="G32"/>
  <c r="F20"/>
  <c r="G80"/>
  <c r="D91"/>
  <c r="G84"/>
  <c r="F36"/>
  <c r="G34"/>
  <c r="F22"/>
  <c r="G22" s="1"/>
  <c r="D89"/>
  <c r="G89" s="1"/>
  <c r="G91" l="1"/>
  <c r="I91"/>
  <c r="G87"/>
  <c r="F30"/>
  <c r="G36"/>
  <c r="F18" l="1"/>
  <c r="G18" s="1"/>
  <c r="G30"/>
</calcChain>
</file>

<file path=xl/sharedStrings.xml><?xml version="1.0" encoding="utf-8"?>
<sst xmlns="http://schemas.openxmlformats.org/spreadsheetml/2006/main" count="166" uniqueCount="73">
  <si>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</si>
  <si>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</si>
  <si>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</si>
  <si>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</si>
  <si>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</si>
  <si>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</si>
  <si>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</si>
  <si>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</si>
  <si>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</si>
  <si>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</si>
  <si>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</si>
  <si>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</si>
  <si>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</si>
  <si>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</si>
  <si>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</si>
  <si>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</si>
  <si>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</si>
  <si>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</si>
  <si>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</si>
  <si>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</si>
  <si>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</si>
  <si>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1.1.</t>
  </si>
  <si>
    <t>1.2.</t>
  </si>
  <si>
    <t>Итого по подпрограмме 1</t>
  </si>
  <si>
    <t>2.1.</t>
  </si>
  <si>
    <t>2.2.</t>
  </si>
  <si>
    <t>Итого по подпрограмме 2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</si>
  <si>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</si>
  <si>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</si>
  <si>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</si>
  <si>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</si>
  <si>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</si>
  <si>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</si>
  <si>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</si>
  <si>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</si>
  <si>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</si>
  <si>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Примечание (причины не достижения/перевыполнения показателя)</t>
  </si>
  <si>
    <t>Отчёт о достижении целевых показателей муниципальной программы</t>
  </si>
  <si>
    <t>«Об утверждении муниципальной программы «Профилактика правонарушений в сфере общественного порядка в городском поселении Новоаганск»</t>
  </si>
  <si>
    <t>Программа утверждена постановлением администрации городского поселения Новоаганск от 23.11.2021 № 417</t>
  </si>
  <si>
    <t>план на  2022г.</t>
  </si>
  <si>
    <t>на 01.04.2022 г.</t>
  </si>
  <si>
    <t>на 01.07.2022 г.</t>
  </si>
  <si>
    <t>на 01.10.2022 г.</t>
  </si>
  <si>
    <t>на 31.12.2022 г.</t>
  </si>
  <si>
    <t xml:space="preserve">Основное мероприятие «Создание условий деятельности народных дружин». 
(показатель 1.1;1.2)
</t>
  </si>
  <si>
    <t xml:space="preserve">Основное мероприятие «Техническое обслуживание АПК «Безопасный город» на территории поселения». 
(показатель 1.2)
</t>
  </si>
  <si>
    <t>Подпрограмма 1 Создание и совершенствование условий для профилактики и обеспечения общественного порядка.</t>
  </si>
  <si>
    <t>Подпрограмма 2 Формирование законопослушного поведения участников дорожного движения</t>
  </si>
  <si>
    <t xml:space="preserve">Основное мероприятие «Обеспечение мероприятий по пропагандистской работе, в том числе в трудовых коллективах, по культуре вождения, выявления и минимизации количества так называемых «опасных водителей», «лихачей», любителей «агрессивной езды» (Проведение семинаров, круглых столов, информирование через СМИ)
(показатель 2.1.)
</t>
  </si>
  <si>
    <t xml:space="preserve">Основное мероприятие «Обеспечение функционирования и развития систем видеонаблюдения в сфере общественного порядка» 
(показатель 2.2)
</t>
  </si>
  <si>
    <t xml:space="preserve">Ответственный исполнитель (служба по делам ГО, ЧС и ПБ администрации)
</t>
  </si>
  <si>
    <t>Отдел финансов администрации поселения___________________ Т.Т. Черных</t>
  </si>
  <si>
    <t>Отдел экономики администрации поселения__________________ Л.Г. Мальцева</t>
  </si>
  <si>
    <t>Руководитель  структурного подразделения администрации поселения __________________________ С.Б. Тищенко</t>
  </si>
  <si>
    <t>Исполнитель: Тищенко Сергей Борисович, начальник службы по делам ГО, ЧС и ПБ администрации, тел.: 8 (34668) 51033</t>
  </si>
  <si>
    <t>Ответственный исполнитель/соисполнитель: Служба Го, ЧС и ПБ</t>
  </si>
  <si>
    <t>Материальное стимулирование членов народной дружины не осуществлялось в 1 квартале по причине отсутствия  массовых мероприятий.</t>
  </si>
  <si>
    <t>Произведена оплата за январь - февраль 2022 года. Сумма контракта по и тогам проведённых торгов составила 180,5 тыс. руб. Экономия будет направлена на реалиализацию другого мероприятия.</t>
  </si>
  <si>
    <t>Муниципальный контракт на электроэнергию для уличных видеокамер.</t>
  </si>
  <si>
    <t>Значение показателя на 2022 год (план)</t>
  </si>
  <si>
    <t>на 01.04.2022</t>
  </si>
  <si>
    <t>на 01.07.2022</t>
  </si>
  <si>
    <t>на 01.10.2022</t>
  </si>
  <si>
    <t>за 2022 год (факт)</t>
  </si>
  <si>
    <t>Доля выявленных с участием общественности правонарушений в общем количестве правонарушений (%)</t>
  </si>
  <si>
    <t>Уровень преступности (число зарегистрированных преступлений на 100 тыс. человек населения), ед</t>
  </si>
  <si>
    <t>Количество ДТП на территории поселения, ед.</t>
  </si>
  <si>
    <t>Доля административных правонарушений, выявленных с помощью технических средств фотовидеофиксации, в общем количестве таких правонарушений (%)</t>
  </si>
  <si>
    <t>Руководитель структурного подразделения администрации поселения: _________________________ С.Б. Тищенко</t>
  </si>
  <si>
    <r>
      <t xml:space="preserve">на </t>
    </r>
    <r>
      <rPr>
        <u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_01___»__июля____2022  года</t>
    </r>
  </si>
  <si>
    <t>на «01» июля 2022  года</t>
  </si>
  <si>
    <t>(в редакции  11.04.2022 _№90)</t>
  </si>
</sst>
</file>

<file path=xl/styles.xml><?xml version="1.0" encoding="utf-8"?>
<styleSheet xmlns="http://schemas.openxmlformats.org/spreadsheetml/2006/main">
  <numFmts count="7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_ ;\-#,##0.0\ "/>
    <numFmt numFmtId="169" formatCode="0.0%"/>
    <numFmt numFmtId="170" formatCode="#,##0.000_ ;\-#,##0.000\ 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20" xfId="0" applyNumberFormat="1" applyFont="1" applyFill="1" applyBorder="1" applyAlignment="1" applyProtection="1">
      <alignment horizontal="center" vertical="top" wrapText="1"/>
    </xf>
    <xf numFmtId="10" fontId="6" fillId="0" borderId="16" xfId="0" applyNumberFormat="1" applyFont="1" applyFill="1" applyBorder="1" applyAlignment="1" applyProtection="1">
      <alignment horizontal="center" vertical="top" wrapText="1"/>
    </xf>
    <xf numFmtId="10" fontId="6" fillId="0" borderId="21" xfId="0" applyNumberFormat="1" applyFont="1" applyFill="1" applyBorder="1" applyAlignment="1" applyProtection="1">
      <alignment horizontal="center" vertical="top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4" fontId="11" fillId="0" borderId="5" xfId="0" applyNumberFormat="1" applyFont="1" applyFill="1" applyBorder="1" applyAlignment="1" applyProtection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1" fillId="0" borderId="11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wrapText="1"/>
    </xf>
    <xf numFmtId="0" fontId="3" fillId="0" borderId="15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top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3" fillId="0" borderId="10" xfId="0" applyFon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11" fillId="0" borderId="20" xfId="0" applyFont="1" applyFill="1" applyBorder="1" applyAlignment="1" applyProtection="1">
      <alignment horizontal="left" vertical="center" wrapText="1"/>
    </xf>
    <xf numFmtId="164" fontId="11" fillId="0" borderId="45" xfId="0" applyNumberFormat="1" applyFont="1" applyFill="1" applyBorder="1" applyAlignment="1" applyProtection="1">
      <alignment horizontal="left" vertical="top"/>
    </xf>
    <xf numFmtId="164" fontId="11" fillId="0" borderId="1" xfId="0" applyNumberFormat="1" applyFont="1" applyFill="1" applyBorder="1" applyAlignment="1" applyProtection="1">
      <alignment horizontal="left" vertical="top"/>
    </xf>
    <xf numFmtId="164" fontId="11" fillId="0" borderId="46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15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2" fillId="0" borderId="19" xfId="0" applyFont="1" applyBorder="1" applyAlignment="1">
      <alignment vertical="top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 applyProtection="1">
      <alignment vertical="top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3" fontId="6" fillId="0" borderId="18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</xf>
    <xf numFmtId="167" fontId="6" fillId="0" borderId="19" xfId="1" applyNumberFormat="1" applyFont="1" applyBorder="1" applyAlignment="1">
      <alignment horizontal="center" vertical="top" wrapText="1"/>
    </xf>
    <xf numFmtId="0" fontId="6" fillId="0" borderId="20" xfId="0" applyFont="1" applyBorder="1"/>
    <xf numFmtId="3" fontId="6" fillId="0" borderId="48" xfId="0" applyNumberFormat="1" applyFont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</xf>
    <xf numFmtId="167" fontId="6" fillId="0" borderId="20" xfId="1" applyNumberFormat="1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1" fillId="0" borderId="32" xfId="0" applyFont="1" applyFill="1" applyBorder="1" applyAlignment="1" applyProtection="1">
      <alignment horizontal="left" vertical="center" wrapText="1"/>
    </xf>
    <xf numFmtId="0" fontId="12" fillId="0" borderId="14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66" fontId="6" fillId="0" borderId="38" xfId="1" applyNumberFormat="1" applyFont="1" applyFill="1" applyBorder="1" applyAlignment="1" applyProtection="1">
      <alignment horizontal="center" vertical="center" wrapText="1"/>
    </xf>
    <xf numFmtId="0" fontId="6" fillId="0" borderId="38" xfId="1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2" fontId="6" fillId="0" borderId="38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</xf>
    <xf numFmtId="10" fontId="6" fillId="0" borderId="30" xfId="1" applyNumberFormat="1" applyFont="1" applyFill="1" applyBorder="1" applyAlignment="1" applyProtection="1">
      <alignment horizontal="center" vertical="center" wrapText="1"/>
    </xf>
    <xf numFmtId="166" fontId="11" fillId="0" borderId="19" xfId="1" applyNumberFormat="1" applyFont="1" applyFill="1" applyBorder="1" applyAlignment="1" applyProtection="1">
      <alignment horizontal="center" vertical="center" wrapText="1"/>
    </xf>
    <xf numFmtId="10" fontId="11" fillId="0" borderId="19" xfId="1" applyNumberFormat="1" applyFont="1" applyFill="1" applyBorder="1" applyAlignment="1" applyProtection="1">
      <alignment horizontal="center" vertical="center" wrapText="1"/>
    </xf>
    <xf numFmtId="10" fontId="11" fillId="0" borderId="30" xfId="1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6" fontId="6" fillId="0" borderId="11" xfId="1" applyNumberFormat="1" applyFont="1" applyFill="1" applyBorder="1" applyAlignment="1" applyProtection="1">
      <alignment horizontal="center" vertical="center" wrapText="1"/>
    </xf>
    <xf numFmtId="166" fontId="6" fillId="0" borderId="20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10" fontId="6" fillId="0" borderId="20" xfId="1" applyNumberFormat="1" applyFont="1" applyFill="1" applyBorder="1" applyAlignment="1" applyProtection="1">
      <alignment horizontal="center" vertical="center" wrapText="1"/>
    </xf>
    <xf numFmtId="10" fontId="6" fillId="0" borderId="38" xfId="1" applyNumberFormat="1" applyFont="1" applyFill="1" applyBorder="1" applyAlignment="1" applyProtection="1">
      <alignment horizontal="center" vertical="center" wrapText="1"/>
    </xf>
    <xf numFmtId="10" fontId="6" fillId="0" borderId="11" xfId="1" applyNumberFormat="1" applyFont="1" applyFill="1" applyBorder="1" applyAlignment="1" applyProtection="1">
      <alignment horizontal="center" vertical="center" wrapText="1"/>
    </xf>
    <xf numFmtId="10" fontId="6" fillId="0" borderId="19" xfId="1" applyNumberFormat="1" applyFont="1" applyFill="1" applyBorder="1" applyAlignment="1" applyProtection="1">
      <alignment horizontal="center" vertical="center" wrapText="1"/>
    </xf>
    <xf numFmtId="166" fontId="11" fillId="0" borderId="20" xfId="1" applyNumberFormat="1" applyFont="1" applyFill="1" applyBorder="1" applyAlignment="1" applyProtection="1">
      <alignment horizontal="center" vertical="center" wrapText="1"/>
    </xf>
    <xf numFmtId="10" fontId="11" fillId="0" borderId="20" xfId="1" applyNumberFormat="1" applyFont="1" applyFill="1" applyBorder="1" applyAlignment="1" applyProtection="1">
      <alignment horizontal="center" vertical="center" wrapText="1"/>
    </xf>
    <xf numFmtId="166" fontId="11" fillId="0" borderId="16" xfId="1" applyNumberFormat="1" applyFont="1" applyFill="1" applyBorder="1" applyAlignment="1" applyProtection="1">
      <alignment horizontal="center" vertical="center" wrapText="1"/>
    </xf>
    <xf numFmtId="166" fontId="14" fillId="0" borderId="16" xfId="1" applyNumberFormat="1" applyFont="1" applyFill="1" applyBorder="1" applyAlignment="1" applyProtection="1">
      <alignment horizontal="center" vertical="center" wrapText="1"/>
    </xf>
    <xf numFmtId="166" fontId="6" fillId="0" borderId="16" xfId="1" applyNumberFormat="1" applyFont="1" applyFill="1" applyBorder="1" applyAlignment="1" applyProtection="1">
      <alignment horizontal="center" vertical="center" wrapText="1"/>
    </xf>
    <xf numFmtId="166" fontId="6" fillId="0" borderId="13" xfId="1" applyNumberFormat="1" applyFont="1" applyFill="1" applyBorder="1" applyAlignment="1" applyProtection="1">
      <alignment horizontal="center" vertical="center" wrapText="1"/>
    </xf>
    <xf numFmtId="166" fontId="6" fillId="0" borderId="40" xfId="1" applyNumberFormat="1" applyFont="1" applyFill="1" applyBorder="1" applyAlignment="1" applyProtection="1">
      <alignment horizontal="center" vertical="center" wrapText="1"/>
    </xf>
    <xf numFmtId="0" fontId="6" fillId="0" borderId="20" xfId="1" applyNumberFormat="1" applyFont="1" applyFill="1" applyBorder="1" applyAlignment="1" applyProtection="1">
      <alignment horizontal="center" vertical="center" wrapText="1"/>
    </xf>
    <xf numFmtId="10" fontId="11" fillId="0" borderId="14" xfId="1" applyNumberFormat="1" applyFont="1" applyFill="1" applyBorder="1" applyAlignment="1" applyProtection="1">
      <alignment horizontal="center" vertical="center" wrapText="1"/>
    </xf>
    <xf numFmtId="166" fontId="11" fillId="0" borderId="14" xfId="1" applyNumberFormat="1" applyFont="1" applyFill="1" applyBorder="1" applyAlignment="1" applyProtection="1">
      <alignment horizontal="center" vertical="center" wrapText="1"/>
    </xf>
    <xf numFmtId="166" fontId="14" fillId="0" borderId="42" xfId="1" applyNumberFormat="1" applyFont="1" applyFill="1" applyBorder="1" applyAlignment="1" applyProtection="1">
      <alignment horizontal="center" vertical="center" wrapText="1"/>
    </xf>
    <xf numFmtId="10" fontId="6" fillId="0" borderId="12" xfId="1" applyNumberFormat="1" applyFont="1" applyFill="1" applyBorder="1" applyAlignment="1" applyProtection="1">
      <alignment horizontal="center" vertical="center" wrapText="1"/>
    </xf>
    <xf numFmtId="10" fontId="6" fillId="0" borderId="14" xfId="1" applyNumberFormat="1" applyFont="1" applyFill="1" applyBorder="1" applyAlignment="1" applyProtection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64" fontId="25" fillId="0" borderId="20" xfId="0" applyNumberFormat="1" applyFont="1" applyBorder="1" applyAlignment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10" fontId="6" fillId="0" borderId="15" xfId="1" applyNumberFormat="1" applyFont="1" applyFill="1" applyBorder="1" applyAlignment="1" applyProtection="1">
      <alignment horizontal="center" vertical="center" wrapText="1"/>
    </xf>
    <xf numFmtId="10" fontId="6" fillId="0" borderId="39" xfId="1" applyNumberFormat="1" applyFont="1" applyFill="1" applyBorder="1" applyAlignment="1" applyProtection="1">
      <alignment horizontal="center" vertical="center" wrapText="1"/>
    </xf>
    <xf numFmtId="10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19" xfId="1" applyNumberFormat="1" applyFont="1" applyFill="1" applyBorder="1" applyAlignment="1" applyProtection="1">
      <alignment horizontal="center" vertical="center" wrapText="1"/>
    </xf>
    <xf numFmtId="164" fontId="6" fillId="0" borderId="38" xfId="1" applyNumberFormat="1" applyFont="1" applyFill="1" applyBorder="1" applyAlignment="1" applyProtection="1">
      <alignment horizontal="center" vertical="center" wrapText="1"/>
    </xf>
    <xf numFmtId="168" fontId="6" fillId="0" borderId="11" xfId="1" applyNumberFormat="1" applyFont="1" applyFill="1" applyBorder="1" applyAlignment="1" applyProtection="1">
      <alignment horizontal="center" vertical="center" wrapText="1"/>
    </xf>
    <xf numFmtId="10" fontId="11" fillId="0" borderId="15" xfId="1" applyNumberFormat="1" applyFont="1" applyFill="1" applyBorder="1" applyAlignment="1" applyProtection="1">
      <alignment horizontal="center" vertical="center" wrapText="1"/>
    </xf>
    <xf numFmtId="168" fontId="6" fillId="0" borderId="20" xfId="1" applyNumberFormat="1" applyFont="1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168" fontId="6" fillId="0" borderId="38" xfId="1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/>
    </xf>
    <xf numFmtId="169" fontId="25" fillId="0" borderId="20" xfId="0" applyNumberFormat="1" applyFont="1" applyBorder="1" applyAlignment="1">
      <alignment horizontal="center" vertical="center" wrapText="1"/>
    </xf>
    <xf numFmtId="10" fontId="11" fillId="0" borderId="15" xfId="0" applyNumberFormat="1" applyFont="1" applyFill="1" applyBorder="1" applyAlignment="1" applyProtection="1">
      <alignment horizontal="center" vertical="center"/>
    </xf>
    <xf numFmtId="169" fontId="6" fillId="0" borderId="20" xfId="1" applyNumberFormat="1" applyFont="1" applyFill="1" applyBorder="1" applyAlignment="1" applyProtection="1">
      <alignment horizontal="center" vertical="center" wrapText="1"/>
    </xf>
    <xf numFmtId="169" fontId="6" fillId="0" borderId="38" xfId="1" applyNumberFormat="1" applyFont="1" applyFill="1" applyBorder="1" applyAlignment="1" applyProtection="1">
      <alignment horizontal="center" vertical="center" wrapText="1"/>
    </xf>
    <xf numFmtId="169" fontId="6" fillId="0" borderId="11" xfId="1" applyNumberFormat="1" applyFont="1" applyFill="1" applyBorder="1" applyAlignment="1" applyProtection="1">
      <alignment horizontal="center" vertical="center" wrapText="1"/>
    </xf>
    <xf numFmtId="169" fontId="11" fillId="0" borderId="20" xfId="1" applyNumberFormat="1" applyFont="1" applyFill="1" applyBorder="1" applyAlignment="1" applyProtection="1">
      <alignment horizontal="center" vertical="center" wrapText="1"/>
    </xf>
    <xf numFmtId="169" fontId="11" fillId="0" borderId="14" xfId="1" applyNumberFormat="1" applyFont="1" applyFill="1" applyBorder="1" applyAlignment="1" applyProtection="1">
      <alignment horizontal="center" vertical="center" wrapText="1"/>
    </xf>
    <xf numFmtId="169" fontId="11" fillId="0" borderId="15" xfId="0" applyNumberFormat="1" applyFont="1" applyFill="1" applyBorder="1" applyAlignment="1" applyProtection="1">
      <alignment horizontal="center" vertical="center"/>
    </xf>
    <xf numFmtId="169" fontId="24" fillId="0" borderId="38" xfId="1" applyNumberFormat="1" applyFont="1" applyFill="1" applyBorder="1" applyAlignment="1" applyProtection="1">
      <alignment horizontal="center" vertical="center" wrapText="1"/>
    </xf>
    <xf numFmtId="169" fontId="11" fillId="0" borderId="1" xfId="0" applyNumberFormat="1" applyFont="1" applyFill="1" applyBorder="1" applyAlignment="1" applyProtection="1">
      <alignment horizontal="center" vertical="center"/>
    </xf>
    <xf numFmtId="169" fontId="6" fillId="0" borderId="19" xfId="1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43" xfId="0" applyFont="1" applyFill="1" applyBorder="1" applyAlignment="1" applyProtection="1">
      <alignment horizontal="left" vertical="center"/>
    </xf>
    <xf numFmtId="169" fontId="6" fillId="0" borderId="37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wrapText="1"/>
    </xf>
    <xf numFmtId="0" fontId="4" fillId="0" borderId="20" xfId="0" applyFont="1" applyBorder="1" applyAlignment="1" applyProtection="1">
      <alignment vertical="top" wrapText="1"/>
      <protection locked="0"/>
    </xf>
    <xf numFmtId="0" fontId="26" fillId="0" borderId="20" xfId="0" applyFont="1" applyBorder="1" applyAlignment="1">
      <alignment wrapText="1" shrinkToFit="1"/>
    </xf>
    <xf numFmtId="170" fontId="6" fillId="0" borderId="19" xfId="1" applyNumberFormat="1" applyFont="1" applyBorder="1" applyAlignment="1">
      <alignment horizontal="center" vertical="top" wrapText="1"/>
    </xf>
    <xf numFmtId="168" fontId="6" fillId="0" borderId="19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0" fontId="6" fillId="0" borderId="11" xfId="0" applyFont="1" applyFill="1" applyBorder="1" applyAlignment="1" applyProtection="1">
      <alignment horizontal="center" vertical="top"/>
    </xf>
    <xf numFmtId="0" fontId="6" fillId="0" borderId="10" xfId="0" applyFont="1" applyFill="1" applyBorder="1" applyAlignment="1" applyProtection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 wrapText="1"/>
    </xf>
    <xf numFmtId="49" fontId="6" fillId="0" borderId="9" xfId="0" applyNumberFormat="1" applyFont="1" applyFill="1" applyBorder="1" applyAlignment="1" applyProtection="1">
      <alignment horizontal="center" vertical="top" wrapText="1"/>
    </xf>
    <xf numFmtId="164" fontId="11" fillId="0" borderId="11" xfId="0" applyNumberFormat="1" applyFont="1" applyFill="1" applyBorder="1" applyAlignment="1" applyProtection="1">
      <alignment horizontal="left" vertical="top" wrapText="1"/>
    </xf>
    <xf numFmtId="164" fontId="11" fillId="0" borderId="10" xfId="0" applyNumberFormat="1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wrapText="1"/>
    </xf>
    <xf numFmtId="164" fontId="6" fillId="0" borderId="24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left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center" wrapText="1"/>
    </xf>
    <xf numFmtId="10" fontId="6" fillId="0" borderId="11" xfId="0" applyNumberFormat="1" applyFont="1" applyFill="1" applyBorder="1" applyAlignment="1" applyProtection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top" wrapText="1"/>
    </xf>
    <xf numFmtId="164" fontId="6" fillId="0" borderId="16" xfId="0" applyNumberFormat="1" applyFont="1" applyFill="1" applyBorder="1" applyAlignment="1" applyProtection="1">
      <alignment horizontal="center" vertical="top" wrapText="1"/>
    </xf>
    <xf numFmtId="0" fontId="0" fillId="0" borderId="10" xfId="0" applyBorder="1"/>
    <xf numFmtId="0" fontId="6" fillId="0" borderId="12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0" borderId="22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32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164" fontId="6" fillId="0" borderId="41" xfId="0" applyNumberFormat="1" applyFont="1" applyFill="1" applyBorder="1" applyAlignment="1" applyProtection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36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164" fontId="6" fillId="0" borderId="45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6" fillId="0" borderId="34" xfId="0" applyNumberFormat="1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top" wrapText="1"/>
    </xf>
    <xf numFmtId="164" fontId="6" fillId="0" borderId="35" xfId="0" applyNumberFormat="1" applyFont="1" applyFill="1" applyBorder="1" applyAlignment="1" applyProtection="1">
      <alignment horizontal="center" vertical="top" wrapText="1"/>
    </xf>
    <xf numFmtId="164" fontId="6" fillId="0" borderId="34" xfId="0" applyNumberFormat="1" applyFont="1" applyFill="1" applyBorder="1" applyAlignment="1" applyProtection="1">
      <alignment horizontal="center" vertical="top" wrapText="1"/>
    </xf>
    <xf numFmtId="0" fontId="6" fillId="0" borderId="41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36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horizontal="center" vertical="top" wrapText="1"/>
    </xf>
    <xf numFmtId="0" fontId="6" fillId="0" borderId="45" xfId="0" applyFont="1" applyFill="1" applyBorder="1" applyAlignment="1" applyProtection="1">
      <alignment horizontal="center" vertical="top" wrapText="1"/>
    </xf>
    <xf numFmtId="0" fontId="6" fillId="0" borderId="33" xfId="0" applyFont="1" applyFill="1" applyBorder="1" applyAlignment="1" applyProtection="1">
      <alignment horizontal="center" vertical="top" wrapText="1"/>
    </xf>
    <xf numFmtId="164" fontId="11" fillId="0" borderId="29" xfId="0" applyNumberFormat="1" applyFont="1" applyFill="1" applyBorder="1" applyAlignment="1" applyProtection="1">
      <alignment horizontal="center" vertical="top" wrapText="1"/>
    </xf>
    <xf numFmtId="164" fontId="11" fillId="0" borderId="7" xfId="0" applyNumberFormat="1" applyFont="1" applyFill="1" applyBorder="1" applyAlignment="1" applyProtection="1">
      <alignment horizontal="center" vertical="top" wrapText="1"/>
    </xf>
    <xf numFmtId="164" fontId="11" fillId="0" borderId="36" xfId="0" applyNumberFormat="1" applyFont="1" applyFill="1" applyBorder="1" applyAlignment="1" applyProtection="1">
      <alignment horizontal="center" vertical="top" wrapText="1"/>
    </xf>
    <xf numFmtId="164" fontId="11" fillId="0" borderId="0" xfId="0" applyNumberFormat="1" applyFont="1" applyFill="1" applyBorder="1" applyAlignment="1" applyProtection="1">
      <alignment horizontal="center" vertical="top" wrapText="1"/>
    </xf>
    <xf numFmtId="164" fontId="11" fillId="0" borderId="45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center" vertical="top" wrapText="1"/>
    </xf>
    <xf numFmtId="164" fontId="6" fillId="0" borderId="14" xfId="0" applyNumberFormat="1" applyFont="1" applyFill="1" applyBorder="1" applyAlignment="1" applyProtection="1">
      <alignment horizontal="center" vertical="top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47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left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6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0"/>
  <sheetViews>
    <sheetView topLeftCell="A78" zoomScaleSheetLayoutView="100" workbookViewId="0">
      <selection activeCell="E78" sqref="E78"/>
    </sheetView>
  </sheetViews>
  <sheetFormatPr defaultColWidth="9.140625" defaultRowHeight="12.7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9.42578125" style="3" customWidth="1"/>
    <col min="6" max="6" width="13.5703125" style="1" customWidth="1"/>
    <col min="7" max="7" width="12.14062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26.140625" style="4" customWidth="1"/>
    <col min="15" max="16384" width="9.140625" style="4"/>
  </cols>
  <sheetData>
    <row r="1" spans="1:14" ht="18.75">
      <c r="N1" s="5" t="s">
        <v>0</v>
      </c>
    </row>
    <row r="2" spans="1:14" s="6" customFormat="1" ht="24" customHeight="1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7" customFormat="1" ht="17.25" customHeight="1">
      <c r="F3" s="66" t="s">
        <v>38</v>
      </c>
    </row>
    <row r="4" spans="1:14" s="7" customFormat="1" ht="17.25" customHeight="1">
      <c r="F4" s="67" t="s">
        <v>31</v>
      </c>
    </row>
    <row r="5" spans="1:14" s="7" customFormat="1" ht="17.25" customHeight="1">
      <c r="F5" s="67"/>
    </row>
    <row r="6" spans="1:14" s="8" customFormat="1" ht="19.5" customHeight="1">
      <c r="A6" s="64"/>
      <c r="B6" s="64"/>
      <c r="C6" s="64"/>
      <c r="D6" s="64"/>
      <c r="E6" s="64"/>
      <c r="F6" s="68" t="s">
        <v>71</v>
      </c>
      <c r="G6" s="64"/>
      <c r="H6" s="64"/>
      <c r="I6" s="64"/>
      <c r="J6" s="64"/>
      <c r="K6" s="64"/>
      <c r="L6" s="64"/>
      <c r="M6" s="64"/>
      <c r="N6" s="64"/>
    </row>
    <row r="7" spans="1:14" s="8" customFormat="1" ht="13.5" customHeight="1">
      <c r="A7" s="64"/>
      <c r="B7" s="65"/>
      <c r="C7" s="65"/>
      <c r="D7" s="65"/>
      <c r="E7" s="65"/>
      <c r="F7" s="67" t="s">
        <v>32</v>
      </c>
      <c r="G7" s="65"/>
      <c r="H7" s="65"/>
      <c r="I7" s="65"/>
      <c r="J7" s="65"/>
      <c r="K7" s="65"/>
      <c r="L7" s="65"/>
      <c r="M7" s="65"/>
      <c r="N7" s="63"/>
    </row>
    <row r="8" spans="1:14" s="8" customFormat="1" ht="13.5" customHeight="1">
      <c r="A8" s="64"/>
      <c r="B8" s="65"/>
      <c r="C8" s="65"/>
      <c r="D8" s="65"/>
      <c r="E8" s="65"/>
      <c r="F8" s="67"/>
      <c r="G8" s="65"/>
      <c r="H8" s="65"/>
      <c r="I8" s="65"/>
      <c r="J8" s="65"/>
      <c r="K8" s="65"/>
      <c r="L8" s="65"/>
      <c r="M8" s="65"/>
      <c r="N8" s="63"/>
    </row>
    <row r="9" spans="1:14" s="8" customFormat="1" ht="13.5" customHeight="1">
      <c r="A9" s="70" t="s">
        <v>39</v>
      </c>
      <c r="B9" s="65"/>
      <c r="C9" s="65"/>
      <c r="D9" s="65"/>
      <c r="E9" s="65"/>
      <c r="F9" s="67"/>
      <c r="G9" s="65"/>
      <c r="H9" s="65"/>
      <c r="I9" s="65"/>
      <c r="J9" s="65"/>
      <c r="K9" s="65"/>
      <c r="L9" s="65"/>
      <c r="M9" s="65"/>
      <c r="N9" s="63"/>
    </row>
    <row r="10" spans="1:14" s="8" customFormat="1" ht="13.5" customHeight="1">
      <c r="A10" s="70" t="s">
        <v>72</v>
      </c>
      <c r="B10" s="65"/>
      <c r="C10" s="65"/>
      <c r="D10" s="65"/>
      <c r="E10" s="65"/>
      <c r="F10" s="67"/>
      <c r="G10" s="65"/>
      <c r="H10" s="65"/>
      <c r="I10" s="65"/>
      <c r="J10" s="65"/>
      <c r="K10" s="65"/>
      <c r="L10" s="65"/>
      <c r="M10" s="65"/>
      <c r="N10" s="63"/>
    </row>
    <row r="11" spans="1:14" s="8" customFormat="1" ht="13.5" customHeight="1">
      <c r="A11" s="70"/>
      <c r="B11" s="73"/>
      <c r="C11" s="73"/>
      <c r="D11" s="73"/>
      <c r="E11" s="73"/>
      <c r="F11" s="74"/>
      <c r="G11" s="73"/>
      <c r="H11" s="73"/>
      <c r="I11" s="73"/>
      <c r="J11" s="73"/>
      <c r="K11" s="73"/>
      <c r="L11" s="73"/>
      <c r="M11" s="73"/>
      <c r="N11" s="63"/>
    </row>
    <row r="12" spans="1:14">
      <c r="A12" s="70" t="s">
        <v>56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4" ht="13.5" thickBot="1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2" t="s">
        <v>1</v>
      </c>
    </row>
    <row r="14" spans="1:14" ht="15" customHeight="1">
      <c r="A14" s="230" t="s">
        <v>2</v>
      </c>
      <c r="B14" s="232" t="s">
        <v>3</v>
      </c>
      <c r="C14" s="232" t="s">
        <v>4</v>
      </c>
      <c r="D14" s="212" t="s">
        <v>5</v>
      </c>
      <c r="E14" s="213"/>
      <c r="F14" s="214" t="s">
        <v>33</v>
      </c>
      <c r="G14" s="215"/>
      <c r="H14" s="215"/>
      <c r="I14" s="215"/>
      <c r="J14" s="215"/>
      <c r="K14" s="215"/>
      <c r="L14" s="215"/>
      <c r="M14" s="216"/>
      <c r="N14" s="190" t="s">
        <v>6</v>
      </c>
    </row>
    <row r="15" spans="1:14" ht="28.5" customHeight="1">
      <c r="A15" s="187"/>
      <c r="B15" s="233"/>
      <c r="C15" s="233"/>
      <c r="D15" s="193" t="s">
        <v>40</v>
      </c>
      <c r="E15" s="195" t="s">
        <v>7</v>
      </c>
      <c r="F15" s="229" t="s">
        <v>41</v>
      </c>
      <c r="G15" s="198"/>
      <c r="H15" s="197" t="s">
        <v>42</v>
      </c>
      <c r="I15" s="198"/>
      <c r="J15" s="229" t="s">
        <v>43</v>
      </c>
      <c r="K15" s="198"/>
      <c r="L15" s="229" t="s">
        <v>44</v>
      </c>
      <c r="M15" s="198"/>
      <c r="N15" s="191"/>
    </row>
    <row r="16" spans="1:14" ht="40.9" customHeight="1">
      <c r="A16" s="231"/>
      <c r="B16" s="194"/>
      <c r="C16" s="194"/>
      <c r="D16" s="194"/>
      <c r="E16" s="196"/>
      <c r="F16" s="9" t="s">
        <v>9</v>
      </c>
      <c r="G16" s="10" t="s">
        <v>7</v>
      </c>
      <c r="H16" s="9" t="s">
        <v>9</v>
      </c>
      <c r="I16" s="10" t="s">
        <v>7</v>
      </c>
      <c r="J16" s="9" t="s">
        <v>9</v>
      </c>
      <c r="K16" s="11" t="s">
        <v>7</v>
      </c>
      <c r="L16" s="9" t="s">
        <v>9</v>
      </c>
      <c r="M16" s="11" t="s">
        <v>7</v>
      </c>
      <c r="N16" s="192"/>
    </row>
    <row r="17" spans="1:14" s="21" customFormat="1" ht="16.5" thickBot="1">
      <c r="A17" s="12">
        <v>1</v>
      </c>
      <c r="B17" s="13">
        <v>2</v>
      </c>
      <c r="C17" s="13">
        <v>3</v>
      </c>
      <c r="D17" s="14">
        <v>4</v>
      </c>
      <c r="E17" s="16">
        <v>5</v>
      </c>
      <c r="F17" s="17">
        <v>6</v>
      </c>
      <c r="G17" s="18">
        <v>7</v>
      </c>
      <c r="H17" s="15">
        <v>8</v>
      </c>
      <c r="I17" s="18">
        <v>9</v>
      </c>
      <c r="J17" s="15">
        <v>10</v>
      </c>
      <c r="K17" s="18">
        <v>11</v>
      </c>
      <c r="L17" s="15">
        <v>12</v>
      </c>
      <c r="M17" s="19">
        <v>13</v>
      </c>
      <c r="N17" s="20">
        <v>14</v>
      </c>
    </row>
    <row r="18" spans="1:14" ht="19.7" customHeight="1">
      <c r="A18" s="223" t="s">
        <v>10</v>
      </c>
      <c r="B18" s="224"/>
      <c r="C18" s="22" t="s">
        <v>11</v>
      </c>
      <c r="D18" s="113">
        <v>834.50000000000011</v>
      </c>
      <c r="E18" s="114">
        <v>1</v>
      </c>
      <c r="F18" s="171">
        <f>F30</f>
        <v>54.223790000000001</v>
      </c>
      <c r="G18" s="163">
        <f>F18/D18</f>
        <v>6.4977579388855594E-2</v>
      </c>
      <c r="H18" s="171">
        <f>H30</f>
        <v>129.88843</v>
      </c>
      <c r="I18" s="163">
        <f>H18/D18</f>
        <v>0.15564820850808866</v>
      </c>
      <c r="J18" s="115"/>
      <c r="K18" s="116"/>
      <c r="L18" s="115"/>
      <c r="M18" s="117"/>
      <c r="N18" s="189"/>
    </row>
    <row r="19" spans="1:14" ht="22.5" customHeight="1">
      <c r="A19" s="225"/>
      <c r="B19" s="226"/>
      <c r="C19" s="23" t="s">
        <v>12</v>
      </c>
      <c r="D19" s="118">
        <v>0</v>
      </c>
      <c r="E19" s="153">
        <v>0</v>
      </c>
      <c r="F19" s="171">
        <f t="shared" ref="F19:H23" si="0">F31</f>
        <v>0</v>
      </c>
      <c r="G19" s="153">
        <v>0</v>
      </c>
      <c r="H19" s="171">
        <f t="shared" ref="H19" si="1">H31</f>
        <v>0</v>
      </c>
      <c r="I19" s="153">
        <v>0</v>
      </c>
      <c r="J19" s="120"/>
      <c r="K19" s="120"/>
      <c r="L19" s="120"/>
      <c r="M19" s="120"/>
      <c r="N19" s="176"/>
    </row>
    <row r="20" spans="1:14" ht="33.6" customHeight="1">
      <c r="A20" s="225"/>
      <c r="B20" s="226"/>
      <c r="C20" s="24" t="s">
        <v>13</v>
      </c>
      <c r="D20" s="121">
        <v>51.2</v>
      </c>
      <c r="E20" s="122">
        <v>1</v>
      </c>
      <c r="F20" s="171">
        <f t="shared" si="0"/>
        <v>0</v>
      </c>
      <c r="G20" s="153">
        <v>0</v>
      </c>
      <c r="H20" s="171">
        <f t="shared" ref="H20" si="2">H32</f>
        <v>32.25</v>
      </c>
      <c r="I20" s="163">
        <f>H20/D20</f>
        <v>0.6298828125</v>
      </c>
      <c r="J20" s="107"/>
      <c r="K20" s="123"/>
      <c r="L20" s="107"/>
      <c r="M20" s="123"/>
      <c r="N20" s="176"/>
    </row>
    <row r="21" spans="1:14" ht="46.5" customHeight="1">
      <c r="A21" s="225"/>
      <c r="B21" s="226"/>
      <c r="C21" s="62" t="s">
        <v>30</v>
      </c>
      <c r="D21" s="118">
        <v>0</v>
      </c>
      <c r="E21" s="153">
        <v>0</v>
      </c>
      <c r="F21" s="171">
        <f t="shared" si="0"/>
        <v>0</v>
      </c>
      <c r="G21" s="153">
        <v>0</v>
      </c>
      <c r="H21" s="171">
        <f t="shared" ref="H21" si="3">H33</f>
        <v>0</v>
      </c>
      <c r="I21" s="153">
        <v>0</v>
      </c>
      <c r="J21" s="107"/>
      <c r="K21" s="124"/>
      <c r="L21" s="119"/>
      <c r="M21" s="124"/>
      <c r="N21" s="176"/>
    </row>
    <row r="22" spans="1:14" ht="15.75">
      <c r="A22" s="225"/>
      <c r="B22" s="226"/>
      <c r="C22" s="25" t="s">
        <v>14</v>
      </c>
      <c r="D22" s="121">
        <v>783.30000000000007</v>
      </c>
      <c r="E22" s="125">
        <v>1</v>
      </c>
      <c r="F22" s="171">
        <f t="shared" si="0"/>
        <v>54.223790000000001</v>
      </c>
      <c r="G22" s="156">
        <f>F22/D22</f>
        <v>6.9224805310864293E-2</v>
      </c>
      <c r="H22" s="171">
        <f t="shared" si="0"/>
        <v>97.63843</v>
      </c>
      <c r="I22" s="163">
        <f>H22/D22</f>
        <v>0.12465010851525596</v>
      </c>
      <c r="J22" s="107"/>
      <c r="K22" s="124"/>
      <c r="L22" s="119"/>
      <c r="M22" s="124"/>
      <c r="N22" s="176"/>
    </row>
    <row r="23" spans="1:14" ht="30.75" customHeight="1">
      <c r="A23" s="227"/>
      <c r="B23" s="228"/>
      <c r="C23" s="26" t="s">
        <v>15</v>
      </c>
      <c r="D23" s="118">
        <v>0</v>
      </c>
      <c r="E23" s="153">
        <v>0</v>
      </c>
      <c r="F23" s="171">
        <f t="shared" si="0"/>
        <v>0</v>
      </c>
      <c r="G23" s="153">
        <v>0</v>
      </c>
      <c r="H23" s="171">
        <f t="shared" si="0"/>
        <v>0</v>
      </c>
      <c r="I23" s="153">
        <v>0</v>
      </c>
      <c r="J23" s="119"/>
      <c r="K23" s="124"/>
      <c r="L23" s="119"/>
      <c r="M23" s="124"/>
      <c r="N23" s="176"/>
    </row>
    <row r="24" spans="1:14" ht="30.75" hidden="1" customHeight="1">
      <c r="A24" s="217" t="s">
        <v>16</v>
      </c>
      <c r="B24" s="218"/>
      <c r="C24" s="27" t="s">
        <v>17</v>
      </c>
      <c r="D24" s="126"/>
      <c r="E24" s="127"/>
      <c r="F24" s="126"/>
      <c r="G24" s="158"/>
      <c r="H24" s="128"/>
      <c r="I24" s="127"/>
      <c r="J24" s="126"/>
      <c r="K24" s="127"/>
      <c r="L24" s="126"/>
      <c r="M24" s="127"/>
      <c r="N24" s="28"/>
    </row>
    <row r="25" spans="1:14" ht="20.25" hidden="1" customHeight="1">
      <c r="A25" s="219"/>
      <c r="B25" s="220"/>
      <c r="C25" s="29" t="s">
        <v>12</v>
      </c>
      <c r="D25" s="129"/>
      <c r="E25" s="122"/>
      <c r="F25" s="120"/>
      <c r="G25" s="155"/>
      <c r="H25" s="130"/>
      <c r="I25" s="120"/>
      <c r="J25" s="120"/>
      <c r="K25" s="120"/>
      <c r="L25" s="120"/>
      <c r="M25" s="120"/>
      <c r="N25" s="28"/>
    </row>
    <row r="26" spans="1:14" ht="30.75" hidden="1" customHeight="1">
      <c r="A26" s="219"/>
      <c r="B26" s="220"/>
      <c r="C26" s="30" t="s">
        <v>13</v>
      </c>
      <c r="D26" s="131"/>
      <c r="E26" s="124"/>
      <c r="F26" s="107"/>
      <c r="G26" s="156"/>
      <c r="H26" s="132"/>
      <c r="I26" s="123"/>
      <c r="J26" s="107"/>
      <c r="K26" s="123"/>
      <c r="L26" s="107"/>
      <c r="M26" s="123"/>
      <c r="N26" s="28"/>
    </row>
    <row r="27" spans="1:14" ht="48" hidden="1" customHeight="1">
      <c r="A27" s="219"/>
      <c r="B27" s="220"/>
      <c r="C27" s="62" t="s">
        <v>30</v>
      </c>
      <c r="D27" s="131"/>
      <c r="E27" s="124"/>
      <c r="F27" s="119"/>
      <c r="G27" s="157"/>
      <c r="H27" s="131"/>
      <c r="I27" s="124"/>
      <c r="J27" s="119"/>
      <c r="K27" s="124"/>
      <c r="L27" s="119"/>
      <c r="M27" s="124"/>
      <c r="N27" s="28"/>
    </row>
    <row r="28" spans="1:14" ht="20.25" hidden="1" customHeight="1">
      <c r="A28" s="219"/>
      <c r="B28" s="220"/>
      <c r="C28" s="31" t="s">
        <v>14</v>
      </c>
      <c r="D28" s="131"/>
      <c r="E28" s="124"/>
      <c r="F28" s="119"/>
      <c r="G28" s="157"/>
      <c r="H28" s="131"/>
      <c r="I28" s="124"/>
      <c r="J28" s="119"/>
      <c r="K28" s="124"/>
      <c r="L28" s="119"/>
      <c r="M28" s="124"/>
      <c r="N28" s="28"/>
    </row>
    <row r="29" spans="1:14" ht="30.75" hidden="1" customHeight="1">
      <c r="A29" s="221"/>
      <c r="B29" s="222"/>
      <c r="C29" s="32" t="s">
        <v>15</v>
      </c>
      <c r="D29" s="131"/>
      <c r="E29" s="124"/>
      <c r="F29" s="119"/>
      <c r="G29" s="157"/>
      <c r="H29" s="131"/>
      <c r="I29" s="124"/>
      <c r="J29" s="119"/>
      <c r="K29" s="124"/>
      <c r="L29" s="119"/>
      <c r="M29" s="124"/>
      <c r="N29" s="28"/>
    </row>
    <row r="30" spans="1:14" ht="30.75" customHeight="1">
      <c r="A30" s="217" t="s">
        <v>18</v>
      </c>
      <c r="B30" s="218"/>
      <c r="C30" s="27" t="s">
        <v>17</v>
      </c>
      <c r="D30" s="133">
        <v>834.50000000000011</v>
      </c>
      <c r="E30" s="122">
        <v>1</v>
      </c>
      <c r="F30" s="147">
        <f t="shared" ref="F30:H34" si="4">F36</f>
        <v>54.223790000000001</v>
      </c>
      <c r="G30" s="157">
        <f>F30/D30</f>
        <v>6.4977579388855594E-2</v>
      </c>
      <c r="H30" s="147">
        <f t="shared" si="4"/>
        <v>129.88843</v>
      </c>
      <c r="I30" s="163">
        <f>H30/D30</f>
        <v>0.15564820850808866</v>
      </c>
      <c r="J30" s="126"/>
      <c r="K30" s="127"/>
      <c r="L30" s="126"/>
      <c r="M30" s="127"/>
      <c r="N30" s="28"/>
    </row>
    <row r="31" spans="1:14" ht="30.75" customHeight="1">
      <c r="A31" s="219"/>
      <c r="B31" s="220"/>
      <c r="C31" s="29" t="s">
        <v>12</v>
      </c>
      <c r="D31" s="118">
        <v>0</v>
      </c>
      <c r="E31" s="153">
        <v>0</v>
      </c>
      <c r="F31" s="147">
        <f t="shared" si="4"/>
        <v>0</v>
      </c>
      <c r="G31" s="153">
        <v>0</v>
      </c>
      <c r="H31" s="147">
        <f t="shared" si="4"/>
        <v>0</v>
      </c>
      <c r="I31" s="153">
        <v>0</v>
      </c>
      <c r="J31" s="120"/>
      <c r="K31" s="120"/>
      <c r="L31" s="120"/>
      <c r="M31" s="120"/>
      <c r="N31" s="28"/>
    </row>
    <row r="32" spans="1:14" ht="30.75" customHeight="1">
      <c r="A32" s="219"/>
      <c r="B32" s="220"/>
      <c r="C32" s="30" t="s">
        <v>13</v>
      </c>
      <c r="D32" s="121">
        <v>51.2</v>
      </c>
      <c r="E32" s="122">
        <v>1</v>
      </c>
      <c r="F32" s="147">
        <f t="shared" si="4"/>
        <v>0</v>
      </c>
      <c r="G32" s="157">
        <f>F32/D32</f>
        <v>0</v>
      </c>
      <c r="H32" s="147">
        <f t="shared" si="4"/>
        <v>32.25</v>
      </c>
      <c r="I32" s="163">
        <f>H32/D32</f>
        <v>0.6298828125</v>
      </c>
      <c r="J32" s="107"/>
      <c r="K32" s="123"/>
      <c r="L32" s="107"/>
      <c r="M32" s="123"/>
      <c r="N32" s="28"/>
    </row>
    <row r="33" spans="1:14" ht="48.75" customHeight="1">
      <c r="A33" s="219"/>
      <c r="B33" s="220"/>
      <c r="C33" s="62" t="s">
        <v>30</v>
      </c>
      <c r="D33" s="121">
        <v>0</v>
      </c>
      <c r="E33" s="153">
        <v>0</v>
      </c>
      <c r="F33" s="147">
        <f t="shared" si="4"/>
        <v>0</v>
      </c>
      <c r="G33" s="153">
        <v>0</v>
      </c>
      <c r="H33" s="147">
        <f t="shared" si="4"/>
        <v>0</v>
      </c>
      <c r="I33" s="153">
        <v>0</v>
      </c>
      <c r="J33" s="119"/>
      <c r="K33" s="124"/>
      <c r="L33" s="119"/>
      <c r="M33" s="124"/>
      <c r="N33" s="28"/>
    </row>
    <row r="34" spans="1:14" ht="20.25" customHeight="1">
      <c r="A34" s="219"/>
      <c r="B34" s="220"/>
      <c r="C34" s="31" t="s">
        <v>14</v>
      </c>
      <c r="D34" s="121">
        <v>783.30000000000007</v>
      </c>
      <c r="E34" s="122">
        <v>1</v>
      </c>
      <c r="F34" s="147">
        <f t="shared" si="4"/>
        <v>54.223790000000001</v>
      </c>
      <c r="G34" s="157">
        <f>F34/D34</f>
        <v>6.9224805310864293E-2</v>
      </c>
      <c r="H34" s="147">
        <f t="shared" si="4"/>
        <v>97.63843</v>
      </c>
      <c r="I34" s="163">
        <f>H34/D34</f>
        <v>0.12465010851525596</v>
      </c>
      <c r="J34" s="119"/>
      <c r="K34" s="124"/>
      <c r="L34" s="119"/>
      <c r="M34" s="124"/>
      <c r="N34" s="28"/>
    </row>
    <row r="35" spans="1:14" ht="30.75" customHeight="1">
      <c r="A35" s="221"/>
      <c r="B35" s="222"/>
      <c r="C35" s="32" t="s">
        <v>15</v>
      </c>
      <c r="D35" s="118">
        <v>0</v>
      </c>
      <c r="E35" s="153">
        <v>0</v>
      </c>
      <c r="F35" s="147">
        <f>F41</f>
        <v>0</v>
      </c>
      <c r="G35" s="153">
        <v>0</v>
      </c>
      <c r="H35" s="147">
        <f>H41</f>
        <v>0</v>
      </c>
      <c r="I35" s="153">
        <v>0</v>
      </c>
      <c r="J35" s="119"/>
      <c r="K35" s="124"/>
      <c r="L35" s="119"/>
      <c r="M35" s="124"/>
      <c r="N35" s="28"/>
    </row>
    <row r="36" spans="1:14" ht="18.75" customHeight="1">
      <c r="A36" s="200" t="s">
        <v>19</v>
      </c>
      <c r="B36" s="201"/>
      <c r="C36" s="27" t="s">
        <v>17</v>
      </c>
      <c r="D36" s="133">
        <v>834.50000000000011</v>
      </c>
      <c r="E36" s="122">
        <v>1</v>
      </c>
      <c r="F36" s="149">
        <f t="shared" ref="F36:H40" si="5">F87</f>
        <v>54.223790000000001</v>
      </c>
      <c r="G36" s="157">
        <f>F36/D36</f>
        <v>6.4977579388855594E-2</v>
      </c>
      <c r="H36" s="149">
        <f t="shared" si="5"/>
        <v>129.88843</v>
      </c>
      <c r="I36" s="163">
        <f>H36/D36</f>
        <v>0.15564820850808866</v>
      </c>
      <c r="J36" s="126"/>
      <c r="K36" s="127"/>
      <c r="L36" s="126"/>
      <c r="M36" s="127"/>
      <c r="N36" s="175"/>
    </row>
    <row r="37" spans="1:14" ht="24" customHeight="1">
      <c r="A37" s="202"/>
      <c r="B37" s="203"/>
      <c r="C37" s="30" t="s">
        <v>12</v>
      </c>
      <c r="D37" s="118">
        <v>0</v>
      </c>
      <c r="E37" s="153">
        <v>0</v>
      </c>
      <c r="F37" s="149">
        <f t="shared" si="5"/>
        <v>0</v>
      </c>
      <c r="G37" s="153">
        <v>0</v>
      </c>
      <c r="H37" s="149">
        <f>H88</f>
        <v>0</v>
      </c>
      <c r="I37" s="153">
        <v>0</v>
      </c>
      <c r="J37" s="120"/>
      <c r="K37" s="120"/>
      <c r="L37" s="120"/>
      <c r="M37" s="120"/>
      <c r="N37" s="199"/>
    </row>
    <row r="38" spans="1:14" ht="33.6" customHeight="1">
      <c r="A38" s="202"/>
      <c r="B38" s="203"/>
      <c r="C38" s="30" t="s">
        <v>13</v>
      </c>
      <c r="D38" s="121">
        <v>51.2</v>
      </c>
      <c r="E38" s="122">
        <v>1</v>
      </c>
      <c r="F38" s="149">
        <f t="shared" si="5"/>
        <v>0</v>
      </c>
      <c r="G38" s="157">
        <f>F38/D38</f>
        <v>0</v>
      </c>
      <c r="H38" s="149">
        <f>H89</f>
        <v>32.25</v>
      </c>
      <c r="I38" s="163">
        <f>H38/D38</f>
        <v>0.6298828125</v>
      </c>
      <c r="J38" s="107"/>
      <c r="K38" s="123"/>
      <c r="L38" s="107"/>
      <c r="M38" s="123"/>
      <c r="N38" s="199"/>
    </row>
    <row r="39" spans="1:14" ht="46.5" customHeight="1">
      <c r="A39" s="202"/>
      <c r="B39" s="203"/>
      <c r="C39" s="62" t="s">
        <v>30</v>
      </c>
      <c r="D39" s="118">
        <v>0</v>
      </c>
      <c r="E39" s="153">
        <v>0</v>
      </c>
      <c r="F39" s="149">
        <f t="shared" si="5"/>
        <v>0</v>
      </c>
      <c r="G39" s="153">
        <v>0</v>
      </c>
      <c r="H39" s="149">
        <f>H90</f>
        <v>0</v>
      </c>
      <c r="I39" s="153">
        <v>0</v>
      </c>
      <c r="J39" s="119"/>
      <c r="K39" s="124"/>
      <c r="L39" s="119"/>
      <c r="M39" s="124"/>
      <c r="N39" s="199"/>
    </row>
    <row r="40" spans="1:14" ht="15.75">
      <c r="A40" s="202"/>
      <c r="B40" s="203"/>
      <c r="C40" s="33" t="s">
        <v>14</v>
      </c>
      <c r="D40" s="121">
        <v>783.30000000000007</v>
      </c>
      <c r="E40" s="122">
        <v>1</v>
      </c>
      <c r="F40" s="149">
        <f t="shared" si="5"/>
        <v>54.223790000000001</v>
      </c>
      <c r="G40" s="157">
        <f>F40/D40</f>
        <v>6.9224805310864293E-2</v>
      </c>
      <c r="H40" s="149">
        <f t="shared" si="5"/>
        <v>97.63843</v>
      </c>
      <c r="I40" s="163">
        <f>H40/D40</f>
        <v>0.12465010851525596</v>
      </c>
      <c r="J40" s="119"/>
      <c r="K40" s="124"/>
      <c r="L40" s="119"/>
      <c r="M40" s="124"/>
      <c r="N40" s="199"/>
    </row>
    <row r="41" spans="1:14" ht="34.9" customHeight="1">
      <c r="A41" s="204"/>
      <c r="B41" s="205"/>
      <c r="C41" s="34" t="s">
        <v>15</v>
      </c>
      <c r="D41" s="118">
        <v>0</v>
      </c>
      <c r="E41" s="153">
        <v>0</v>
      </c>
      <c r="F41" s="149">
        <f>F92</f>
        <v>0</v>
      </c>
      <c r="G41" s="153">
        <v>0</v>
      </c>
      <c r="H41" s="149">
        <f>H92</f>
        <v>0</v>
      </c>
      <c r="I41" s="153">
        <v>0</v>
      </c>
      <c r="J41" s="120"/>
      <c r="K41" s="122"/>
      <c r="L41" s="120"/>
      <c r="M41" s="122"/>
      <c r="N41" s="199"/>
    </row>
    <row r="42" spans="1:14" ht="17.25" customHeight="1">
      <c r="A42" s="200" t="s">
        <v>20</v>
      </c>
      <c r="B42" s="201"/>
      <c r="C42" s="27" t="s">
        <v>17</v>
      </c>
      <c r="D42" s="128"/>
      <c r="E42" s="134"/>
      <c r="F42" s="126"/>
      <c r="G42" s="159"/>
      <c r="H42" s="135"/>
      <c r="I42" s="126"/>
      <c r="J42" s="126"/>
      <c r="K42" s="135"/>
      <c r="L42" s="135"/>
      <c r="M42" s="126"/>
      <c r="N42" s="199"/>
    </row>
    <row r="43" spans="1:14" ht="23.25" customHeight="1">
      <c r="A43" s="202"/>
      <c r="B43" s="203"/>
      <c r="C43" s="30" t="s">
        <v>12</v>
      </c>
      <c r="D43" s="136"/>
      <c r="E43" s="138"/>
      <c r="F43" s="126"/>
      <c r="G43" s="159"/>
      <c r="H43" s="135"/>
      <c r="I43" s="126"/>
      <c r="J43" s="126"/>
      <c r="K43" s="135"/>
      <c r="L43" s="135"/>
      <c r="M43" s="126"/>
      <c r="N43" s="199"/>
    </row>
    <row r="44" spans="1:14" ht="31.15" customHeight="1">
      <c r="A44" s="202"/>
      <c r="B44" s="203"/>
      <c r="C44" s="30" t="s">
        <v>13</v>
      </c>
      <c r="D44" s="131"/>
      <c r="E44" s="137"/>
      <c r="F44" s="126"/>
      <c r="G44" s="159"/>
      <c r="H44" s="135"/>
      <c r="I44" s="126"/>
      <c r="J44" s="126"/>
      <c r="K44" s="135"/>
      <c r="L44" s="135"/>
      <c r="M44" s="126"/>
      <c r="N44" s="199"/>
    </row>
    <row r="45" spans="1:14" ht="45.75" customHeight="1">
      <c r="A45" s="202"/>
      <c r="B45" s="203"/>
      <c r="C45" s="62" t="s">
        <v>30</v>
      </c>
      <c r="D45" s="131"/>
      <c r="E45" s="137"/>
      <c r="F45" s="126"/>
      <c r="G45" s="159"/>
      <c r="H45" s="135"/>
      <c r="I45" s="126"/>
      <c r="J45" s="126"/>
      <c r="K45" s="135"/>
      <c r="L45" s="135"/>
      <c r="M45" s="126"/>
      <c r="N45" s="199"/>
    </row>
    <row r="46" spans="1:14" ht="15.75">
      <c r="A46" s="202"/>
      <c r="B46" s="203"/>
      <c r="C46" s="33" t="s">
        <v>14</v>
      </c>
      <c r="D46" s="131"/>
      <c r="E46" s="137"/>
      <c r="F46" s="126"/>
      <c r="G46" s="159"/>
      <c r="H46" s="135"/>
      <c r="I46" s="126"/>
      <c r="J46" s="126"/>
      <c r="K46" s="135"/>
      <c r="L46" s="135"/>
      <c r="M46" s="126"/>
      <c r="N46" s="199"/>
    </row>
    <row r="47" spans="1:14" s="35" customFormat="1" ht="30" customHeight="1">
      <c r="A47" s="204"/>
      <c r="B47" s="205"/>
      <c r="C47" s="34" t="s">
        <v>15</v>
      </c>
      <c r="D47" s="120"/>
      <c r="E47" s="138"/>
      <c r="F47" s="126"/>
      <c r="G47" s="159"/>
      <c r="H47" s="135"/>
      <c r="I47" s="126"/>
      <c r="J47" s="126"/>
      <c r="K47" s="135"/>
      <c r="L47" s="135"/>
      <c r="M47" s="126"/>
      <c r="N47" s="199"/>
    </row>
    <row r="48" spans="1:14" ht="21.75" customHeight="1">
      <c r="A48" s="165" t="s">
        <v>47</v>
      </c>
      <c r="B48" s="164"/>
      <c r="C48" s="37"/>
      <c r="D48" s="111"/>
      <c r="E48" s="154"/>
      <c r="F48" s="37"/>
      <c r="G48" s="160"/>
      <c r="H48" s="37"/>
      <c r="I48" s="37"/>
      <c r="J48" s="37"/>
      <c r="K48" s="37"/>
      <c r="L48" s="37"/>
      <c r="M48" s="37"/>
      <c r="N48" s="36"/>
    </row>
    <row r="49" spans="1:241" ht="21.75" customHeight="1">
      <c r="A49" s="177" t="s">
        <v>21</v>
      </c>
      <c r="B49" s="183" t="s">
        <v>45</v>
      </c>
      <c r="C49" s="103" t="s">
        <v>17</v>
      </c>
      <c r="D49" s="139">
        <v>225.1</v>
      </c>
      <c r="E49" s="155">
        <v>1</v>
      </c>
      <c r="F49" s="140">
        <v>0</v>
      </c>
      <c r="G49" s="156">
        <f>F49/D49*100</f>
        <v>0</v>
      </c>
      <c r="H49" s="149">
        <f>+H53+H51</f>
        <v>73</v>
      </c>
      <c r="I49" s="157">
        <f>H49/D49</f>
        <v>0.32430031097290096</v>
      </c>
      <c r="J49" s="126"/>
      <c r="K49" s="141"/>
      <c r="L49" s="126"/>
      <c r="M49" s="127"/>
      <c r="N49" s="235" t="s">
        <v>57</v>
      </c>
    </row>
    <row r="50" spans="1:241" ht="37.15" customHeight="1">
      <c r="A50" s="178"/>
      <c r="B50" s="184"/>
      <c r="C50" s="104" t="s">
        <v>12</v>
      </c>
      <c r="D50" s="140">
        <v>0</v>
      </c>
      <c r="E50" s="153">
        <v>0</v>
      </c>
      <c r="F50" s="140">
        <v>0</v>
      </c>
      <c r="G50" s="153">
        <v>0</v>
      </c>
      <c r="H50" s="140">
        <v>0</v>
      </c>
      <c r="I50" s="153">
        <v>0</v>
      </c>
      <c r="J50" s="120"/>
      <c r="K50" s="142"/>
      <c r="L50" s="120"/>
      <c r="M50" s="122"/>
      <c r="N50" s="236"/>
    </row>
    <row r="51" spans="1:241" ht="46.5" customHeight="1">
      <c r="A51" s="178"/>
      <c r="B51" s="184"/>
      <c r="C51" s="104" t="s">
        <v>13</v>
      </c>
      <c r="D51" s="139">
        <v>51.2</v>
      </c>
      <c r="E51" s="155">
        <v>1</v>
      </c>
      <c r="F51" s="140">
        <v>0</v>
      </c>
      <c r="G51" s="156">
        <f>F51/D51*100</f>
        <v>0</v>
      </c>
      <c r="H51" s="151">
        <v>32.25</v>
      </c>
      <c r="I51" s="157">
        <f>H51/D51</f>
        <v>0.6298828125</v>
      </c>
      <c r="J51" s="107"/>
      <c r="K51" s="143"/>
      <c r="L51" s="107"/>
      <c r="M51" s="123"/>
      <c r="N51" s="236"/>
    </row>
    <row r="52" spans="1:241" ht="36.75" customHeight="1">
      <c r="A52" s="178"/>
      <c r="B52" s="184"/>
      <c r="C52" s="105" t="s">
        <v>30</v>
      </c>
      <c r="D52" s="140">
        <v>0</v>
      </c>
      <c r="E52" s="153">
        <v>0</v>
      </c>
      <c r="F52" s="140">
        <v>0</v>
      </c>
      <c r="G52" s="153">
        <v>0</v>
      </c>
      <c r="H52" s="140">
        <v>0</v>
      </c>
      <c r="I52" s="153">
        <v>0</v>
      </c>
      <c r="J52" s="119"/>
      <c r="K52" s="144"/>
      <c r="L52" s="119"/>
      <c r="M52" s="124"/>
      <c r="N52" s="236"/>
    </row>
    <row r="53" spans="1:241" ht="30.75" customHeight="1">
      <c r="A53" s="178"/>
      <c r="B53" s="184"/>
      <c r="C53" s="106" t="s">
        <v>14</v>
      </c>
      <c r="D53" s="139">
        <v>173.9</v>
      </c>
      <c r="E53" s="155">
        <v>1</v>
      </c>
      <c r="F53" s="140">
        <v>0</v>
      </c>
      <c r="G53" s="156">
        <f>F53/D53*100</f>
        <v>0</v>
      </c>
      <c r="H53" s="147">
        <v>40.75</v>
      </c>
      <c r="I53" s="157">
        <f>H53/D53</f>
        <v>0.23433007475560666</v>
      </c>
      <c r="J53" s="119"/>
      <c r="K53" s="144"/>
      <c r="L53" s="119"/>
      <c r="M53" s="124"/>
      <c r="N53" s="236"/>
    </row>
    <row r="54" spans="1:241" s="39" customFormat="1" ht="31.5">
      <c r="A54" s="178"/>
      <c r="B54" s="184"/>
      <c r="C54" s="41" t="s">
        <v>15</v>
      </c>
      <c r="D54" s="140">
        <v>0</v>
      </c>
      <c r="E54" s="153">
        <v>0</v>
      </c>
      <c r="F54" s="140">
        <v>0</v>
      </c>
      <c r="G54" s="153">
        <v>0</v>
      </c>
      <c r="H54" s="140">
        <v>0</v>
      </c>
      <c r="I54" s="153">
        <v>0</v>
      </c>
      <c r="J54" s="120"/>
      <c r="K54" s="142"/>
      <c r="L54" s="120"/>
      <c r="M54" s="122"/>
      <c r="N54" s="237"/>
    </row>
    <row r="55" spans="1:241" ht="18.75" customHeight="1">
      <c r="A55" s="177" t="s">
        <v>22</v>
      </c>
      <c r="B55" s="183" t="s">
        <v>46</v>
      </c>
      <c r="C55" s="103" t="s">
        <v>17</v>
      </c>
      <c r="D55" s="139">
        <v>526.20000000000005</v>
      </c>
      <c r="E55" s="155">
        <v>1</v>
      </c>
      <c r="F55" s="145">
        <f>F59</f>
        <v>30.08334</v>
      </c>
      <c r="G55" s="156">
        <f>F55/D55</f>
        <v>5.7170923603192696E-2</v>
      </c>
      <c r="H55" s="145">
        <f t="shared" ref="H55" si="6">H59</f>
        <v>30.08334</v>
      </c>
      <c r="I55" s="157">
        <f>H55/D55</f>
        <v>5.7170923603192696E-2</v>
      </c>
      <c r="J55" s="115"/>
      <c r="K55" s="141"/>
      <c r="L55" s="115"/>
      <c r="M55" s="116"/>
      <c r="N55" s="181" t="s">
        <v>58</v>
      </c>
    </row>
    <row r="56" spans="1:241" ht="22.5" customHeight="1">
      <c r="A56" s="178"/>
      <c r="B56" s="184"/>
      <c r="C56" s="104" t="s">
        <v>12</v>
      </c>
      <c r="D56" s="140">
        <v>0</v>
      </c>
      <c r="E56" s="153">
        <v>0</v>
      </c>
      <c r="F56" s="140">
        <v>0</v>
      </c>
      <c r="G56" s="153">
        <v>0</v>
      </c>
      <c r="H56" s="140">
        <v>0</v>
      </c>
      <c r="I56" s="153">
        <v>0</v>
      </c>
      <c r="J56" s="120"/>
      <c r="K56" s="142"/>
      <c r="L56" s="120"/>
      <c r="M56" s="122"/>
      <c r="N56" s="182"/>
    </row>
    <row r="57" spans="1:241" ht="38.25" customHeight="1">
      <c r="A57" s="178"/>
      <c r="B57" s="184"/>
      <c r="C57" s="104" t="s">
        <v>13</v>
      </c>
      <c r="D57" s="140">
        <v>0</v>
      </c>
      <c r="E57" s="153">
        <v>0</v>
      </c>
      <c r="F57" s="140">
        <v>0</v>
      </c>
      <c r="G57" s="153">
        <v>0</v>
      </c>
      <c r="H57" s="140">
        <v>0</v>
      </c>
      <c r="I57" s="153">
        <v>0</v>
      </c>
      <c r="J57" s="107"/>
      <c r="K57" s="143"/>
      <c r="L57" s="107"/>
      <c r="M57" s="123"/>
      <c r="N57" s="182"/>
    </row>
    <row r="58" spans="1:241" ht="46.5" customHeight="1">
      <c r="A58" s="178"/>
      <c r="B58" s="184"/>
      <c r="C58" s="105" t="s">
        <v>30</v>
      </c>
      <c r="D58" s="140">
        <v>0</v>
      </c>
      <c r="E58" s="153">
        <v>0</v>
      </c>
      <c r="F58" s="140">
        <v>0</v>
      </c>
      <c r="G58" s="153">
        <v>0</v>
      </c>
      <c r="H58" s="140">
        <v>0</v>
      </c>
      <c r="I58" s="153">
        <v>0</v>
      </c>
      <c r="J58" s="107"/>
      <c r="K58" s="143"/>
      <c r="L58" s="107"/>
      <c r="M58" s="123"/>
      <c r="N58" s="182"/>
    </row>
    <row r="59" spans="1:241" ht="23.25" customHeight="1">
      <c r="A59" s="178"/>
      <c r="B59" s="184"/>
      <c r="C59" s="106" t="s">
        <v>14</v>
      </c>
      <c r="D59" s="139">
        <v>526.20000000000005</v>
      </c>
      <c r="E59" s="155">
        <v>1</v>
      </c>
      <c r="F59" s="146">
        <v>30.08334</v>
      </c>
      <c r="G59" s="156">
        <f>F59/D59</f>
        <v>5.7170923603192696E-2</v>
      </c>
      <c r="H59" s="107">
        <f>F59</f>
        <v>30.08334</v>
      </c>
      <c r="I59" s="157">
        <f>H59/D59</f>
        <v>5.7170923603192696E-2</v>
      </c>
      <c r="J59" s="107"/>
      <c r="K59" s="143"/>
      <c r="L59" s="107"/>
      <c r="M59" s="123"/>
      <c r="N59" s="182"/>
    </row>
    <row r="60" spans="1:241" s="35" customFormat="1" ht="28.5" customHeight="1">
      <c r="A60" s="178"/>
      <c r="B60" s="184"/>
      <c r="C60" s="41" t="s">
        <v>15</v>
      </c>
      <c r="D60" s="140">
        <v>0</v>
      </c>
      <c r="E60" s="153">
        <v>0</v>
      </c>
      <c r="F60" s="140">
        <v>0</v>
      </c>
      <c r="G60" s="153">
        <v>0</v>
      </c>
      <c r="H60" s="140">
        <v>0</v>
      </c>
      <c r="I60" s="153">
        <v>0</v>
      </c>
      <c r="J60" s="119"/>
      <c r="K60" s="144"/>
      <c r="L60" s="119"/>
      <c r="M60" s="124"/>
      <c r="N60" s="18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pans="1:241" ht="18.75" customHeight="1">
      <c r="A61" s="186"/>
      <c r="B61" s="179" t="s">
        <v>23</v>
      </c>
      <c r="C61" s="42" t="s">
        <v>17</v>
      </c>
      <c r="D61" s="112">
        <f>D55+D49</f>
        <v>751.30000000000007</v>
      </c>
      <c r="E61" s="155">
        <v>1</v>
      </c>
      <c r="F61" s="147">
        <f t="shared" ref="F61:H66" si="7">F55+F49</f>
        <v>30.08334</v>
      </c>
      <c r="G61" s="156">
        <f>F61/D61</f>
        <v>4.0041714361772923E-2</v>
      </c>
      <c r="H61" s="147">
        <f t="shared" si="7"/>
        <v>103.08333999999999</v>
      </c>
      <c r="I61" s="157">
        <f>H61/D61</f>
        <v>0.13720662851058163</v>
      </c>
      <c r="J61" s="126"/>
      <c r="K61" s="148"/>
      <c r="L61" s="126"/>
      <c r="M61" s="127"/>
      <c r="N61" s="181"/>
    </row>
    <row r="62" spans="1:241" ht="24" customHeight="1">
      <c r="A62" s="187"/>
      <c r="B62" s="180"/>
      <c r="C62" s="24" t="s">
        <v>12</v>
      </c>
      <c r="D62" s="140">
        <v>0</v>
      </c>
      <c r="E62" s="153">
        <v>0</v>
      </c>
      <c r="F62" s="147">
        <f t="shared" si="7"/>
        <v>0</v>
      </c>
      <c r="G62" s="153">
        <v>0</v>
      </c>
      <c r="H62" s="147">
        <f t="shared" si="7"/>
        <v>0</v>
      </c>
      <c r="I62" s="153">
        <v>0</v>
      </c>
      <c r="J62" s="120"/>
      <c r="K62" s="142"/>
      <c r="L62" s="120"/>
      <c r="M62" s="122"/>
      <c r="N62" s="182"/>
    </row>
    <row r="63" spans="1:241" ht="34.9" customHeight="1">
      <c r="A63" s="187"/>
      <c r="B63" s="180"/>
      <c r="C63" s="24" t="s">
        <v>13</v>
      </c>
      <c r="D63" s="108">
        <f>D57+D51</f>
        <v>51.2</v>
      </c>
      <c r="E63" s="155">
        <v>1</v>
      </c>
      <c r="F63" s="147">
        <f t="shared" si="7"/>
        <v>0</v>
      </c>
      <c r="G63" s="157">
        <f>F63/D63*100</f>
        <v>0</v>
      </c>
      <c r="H63" s="147">
        <f t="shared" si="7"/>
        <v>32.25</v>
      </c>
      <c r="I63" s="157">
        <f>H63/D63</f>
        <v>0.6298828125</v>
      </c>
      <c r="J63" s="107"/>
      <c r="K63" s="143"/>
      <c r="L63" s="107"/>
      <c r="M63" s="123"/>
      <c r="N63" s="182"/>
    </row>
    <row r="64" spans="1:241" ht="45.75" customHeight="1">
      <c r="A64" s="187"/>
      <c r="B64" s="180"/>
      <c r="C64" s="62" t="s">
        <v>30</v>
      </c>
      <c r="D64" s="140">
        <v>0</v>
      </c>
      <c r="E64" s="153">
        <v>0</v>
      </c>
      <c r="F64" s="147">
        <f t="shared" si="7"/>
        <v>0</v>
      </c>
      <c r="G64" s="153">
        <v>0</v>
      </c>
      <c r="H64" s="147">
        <f t="shared" si="7"/>
        <v>0</v>
      </c>
      <c r="I64" s="153">
        <v>0</v>
      </c>
      <c r="J64" s="107"/>
      <c r="K64" s="143"/>
      <c r="L64" s="107"/>
      <c r="M64" s="123"/>
      <c r="N64" s="182"/>
    </row>
    <row r="65" spans="1:241" ht="21.75" customHeight="1">
      <c r="A65" s="187"/>
      <c r="B65" s="180"/>
      <c r="C65" s="40" t="s">
        <v>14</v>
      </c>
      <c r="D65" s="108">
        <f>D59+D53</f>
        <v>700.1</v>
      </c>
      <c r="E65" s="155">
        <v>1</v>
      </c>
      <c r="F65" s="147">
        <f t="shared" si="7"/>
        <v>30.08334</v>
      </c>
      <c r="G65" s="156">
        <f>F65/D65</f>
        <v>4.2970061419797173E-2</v>
      </c>
      <c r="H65" s="147">
        <f t="shared" si="7"/>
        <v>70.833339999999993</v>
      </c>
      <c r="I65" s="157">
        <f>H65/D65</f>
        <v>0.10117603199542921</v>
      </c>
      <c r="J65" s="107"/>
      <c r="K65" s="143"/>
      <c r="L65" s="107"/>
      <c r="M65" s="123"/>
      <c r="N65" s="182"/>
    </row>
    <row r="66" spans="1:241" ht="34.9" customHeight="1">
      <c r="A66" s="187"/>
      <c r="B66" s="180"/>
      <c r="C66" s="41" t="s">
        <v>15</v>
      </c>
      <c r="D66" s="140">
        <v>0</v>
      </c>
      <c r="E66" s="153">
        <v>0</v>
      </c>
      <c r="F66" s="147">
        <f t="shared" si="7"/>
        <v>0</v>
      </c>
      <c r="G66" s="153">
        <v>0</v>
      </c>
      <c r="H66" s="147">
        <f t="shared" si="7"/>
        <v>0</v>
      </c>
      <c r="I66" s="153">
        <v>0</v>
      </c>
      <c r="J66" s="119"/>
      <c r="K66" s="144"/>
      <c r="L66" s="119"/>
      <c r="M66" s="124"/>
      <c r="N66" s="234"/>
    </row>
    <row r="67" spans="1:241" s="35" customFormat="1" ht="22.15" customHeight="1">
      <c r="A67" s="165" t="s">
        <v>48</v>
      </c>
      <c r="B67" s="37"/>
      <c r="C67" s="37"/>
      <c r="D67" s="111"/>
      <c r="E67" s="160"/>
      <c r="F67" s="37"/>
      <c r="G67" s="160"/>
      <c r="H67" s="37"/>
      <c r="I67" s="37"/>
      <c r="J67" s="37"/>
      <c r="K67" s="37"/>
      <c r="L67" s="37"/>
      <c r="M67" s="37"/>
      <c r="N67" s="17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pans="1:241" ht="22.5" customHeight="1">
      <c r="A68" s="177" t="s">
        <v>24</v>
      </c>
      <c r="B68" s="183" t="s">
        <v>49</v>
      </c>
      <c r="C68" s="109" t="s">
        <v>17</v>
      </c>
      <c r="D68" s="140">
        <v>0</v>
      </c>
      <c r="E68" s="153">
        <v>0</v>
      </c>
      <c r="F68" s="140">
        <v>0</v>
      </c>
      <c r="G68" s="153">
        <v>0</v>
      </c>
      <c r="H68" s="140">
        <v>0</v>
      </c>
      <c r="I68" s="153">
        <v>0</v>
      </c>
      <c r="J68" s="126"/>
      <c r="K68" s="127"/>
      <c r="L68" s="126"/>
      <c r="M68" s="127"/>
      <c r="N68" s="176"/>
    </row>
    <row r="69" spans="1:241" ht="31.15" customHeight="1">
      <c r="A69" s="178"/>
      <c r="B69" s="184"/>
      <c r="C69" s="104" t="s">
        <v>12</v>
      </c>
      <c r="D69" s="140">
        <v>0</v>
      </c>
      <c r="E69" s="153">
        <v>0</v>
      </c>
      <c r="F69" s="140">
        <v>0</v>
      </c>
      <c r="G69" s="153">
        <v>0</v>
      </c>
      <c r="H69" s="140">
        <v>0</v>
      </c>
      <c r="I69" s="153">
        <v>0</v>
      </c>
      <c r="J69" s="120"/>
      <c r="K69" s="122"/>
      <c r="L69" s="120"/>
      <c r="M69" s="122"/>
      <c r="N69" s="176"/>
    </row>
    <row r="70" spans="1:241" ht="47.25" customHeight="1">
      <c r="A70" s="178"/>
      <c r="B70" s="184"/>
      <c r="C70" s="104" t="s">
        <v>13</v>
      </c>
      <c r="D70" s="140">
        <v>0</v>
      </c>
      <c r="E70" s="153">
        <v>0</v>
      </c>
      <c r="F70" s="140">
        <v>0</v>
      </c>
      <c r="G70" s="153">
        <v>0</v>
      </c>
      <c r="H70" s="140">
        <v>0</v>
      </c>
      <c r="I70" s="153">
        <v>0</v>
      </c>
      <c r="J70" s="107"/>
      <c r="K70" s="123"/>
      <c r="L70" s="107"/>
      <c r="M70" s="123"/>
      <c r="N70" s="176"/>
    </row>
    <row r="71" spans="1:241" ht="36.75" customHeight="1">
      <c r="A71" s="178"/>
      <c r="B71" s="184"/>
      <c r="C71" s="105" t="s">
        <v>30</v>
      </c>
      <c r="D71" s="140">
        <v>0</v>
      </c>
      <c r="E71" s="153">
        <v>0</v>
      </c>
      <c r="F71" s="140">
        <v>0</v>
      </c>
      <c r="G71" s="153">
        <v>0</v>
      </c>
      <c r="H71" s="140">
        <v>0</v>
      </c>
      <c r="I71" s="153">
        <v>0</v>
      </c>
      <c r="J71" s="107"/>
      <c r="K71" s="123"/>
      <c r="L71" s="107"/>
      <c r="M71" s="123"/>
      <c r="N71" s="176"/>
    </row>
    <row r="72" spans="1:241" ht="30" customHeight="1">
      <c r="A72" s="178"/>
      <c r="B72" s="184"/>
      <c r="C72" s="106" t="s">
        <v>14</v>
      </c>
      <c r="D72" s="140">
        <v>0</v>
      </c>
      <c r="E72" s="153">
        <v>0</v>
      </c>
      <c r="F72" s="140">
        <v>0</v>
      </c>
      <c r="G72" s="153">
        <v>0</v>
      </c>
      <c r="H72" s="140">
        <v>0</v>
      </c>
      <c r="I72" s="153">
        <v>0</v>
      </c>
      <c r="J72" s="107"/>
      <c r="K72" s="123"/>
      <c r="L72" s="107"/>
      <c r="M72" s="123"/>
      <c r="N72" s="176"/>
    </row>
    <row r="73" spans="1:241" s="35" customFormat="1" ht="41.25" customHeight="1">
      <c r="A73" s="178"/>
      <c r="B73" s="184"/>
      <c r="C73" s="110" t="s">
        <v>15</v>
      </c>
      <c r="D73" s="140">
        <v>0</v>
      </c>
      <c r="E73" s="153">
        <v>0</v>
      </c>
      <c r="F73" s="140">
        <v>0</v>
      </c>
      <c r="G73" s="153">
        <v>0</v>
      </c>
      <c r="H73" s="140">
        <v>0</v>
      </c>
      <c r="I73" s="153">
        <v>0</v>
      </c>
      <c r="J73" s="119"/>
      <c r="K73" s="124"/>
      <c r="L73" s="119"/>
      <c r="M73" s="124"/>
      <c r="N73" s="38"/>
    </row>
    <row r="74" spans="1:241" ht="21.75" customHeight="1">
      <c r="A74" s="177" t="s">
        <v>25</v>
      </c>
      <c r="B74" s="183" t="s">
        <v>50</v>
      </c>
      <c r="C74" s="109" t="s">
        <v>17</v>
      </c>
      <c r="D74" s="150">
        <v>87.1</v>
      </c>
      <c r="E74" s="155">
        <v>1</v>
      </c>
      <c r="F74" s="149">
        <f>F78</f>
        <v>24.140450000000001</v>
      </c>
      <c r="G74" s="156">
        <f>F74/D74</f>
        <v>0.27715786452353619</v>
      </c>
      <c r="H74" s="151">
        <f>2.66464+F74</f>
        <v>26.80509</v>
      </c>
      <c r="I74" s="157">
        <f>H74/D74</f>
        <v>0.30775074626865673</v>
      </c>
      <c r="J74" s="126"/>
      <c r="K74" s="127"/>
      <c r="L74" s="126"/>
      <c r="M74" s="127"/>
      <c r="N74" s="181" t="s">
        <v>59</v>
      </c>
    </row>
    <row r="75" spans="1:241" ht="31.15" customHeight="1">
      <c r="A75" s="178"/>
      <c r="B75" s="184"/>
      <c r="C75" s="104" t="s">
        <v>12</v>
      </c>
      <c r="D75" s="140">
        <v>0</v>
      </c>
      <c r="E75" s="153">
        <v>0</v>
      </c>
      <c r="F75" s="140">
        <v>0</v>
      </c>
      <c r="G75" s="153">
        <v>0</v>
      </c>
      <c r="H75" s="140">
        <v>0</v>
      </c>
      <c r="I75" s="153">
        <v>0</v>
      </c>
      <c r="J75" s="120"/>
      <c r="K75" s="122"/>
      <c r="L75" s="120"/>
      <c r="M75" s="122"/>
      <c r="N75" s="182"/>
    </row>
    <row r="76" spans="1:241" ht="31.5" customHeight="1">
      <c r="A76" s="178"/>
      <c r="B76" s="184"/>
      <c r="C76" s="104" t="s">
        <v>13</v>
      </c>
      <c r="D76" s="140">
        <v>0</v>
      </c>
      <c r="E76" s="153">
        <v>0</v>
      </c>
      <c r="F76" s="140">
        <v>0</v>
      </c>
      <c r="G76" s="153">
        <v>0</v>
      </c>
      <c r="H76" s="140">
        <v>0</v>
      </c>
      <c r="I76" s="153">
        <v>0</v>
      </c>
      <c r="J76" s="107"/>
      <c r="K76" s="123"/>
      <c r="L76" s="107"/>
      <c r="M76" s="123"/>
      <c r="N76" s="182"/>
    </row>
    <row r="77" spans="1:241" ht="33.75" customHeight="1">
      <c r="A77" s="178"/>
      <c r="B77" s="184"/>
      <c r="C77" s="105" t="s">
        <v>30</v>
      </c>
      <c r="D77" s="140">
        <v>0</v>
      </c>
      <c r="E77" s="153">
        <v>0</v>
      </c>
      <c r="F77" s="140">
        <v>0</v>
      </c>
      <c r="G77" s="153">
        <v>0</v>
      </c>
      <c r="H77" s="140">
        <v>0</v>
      </c>
      <c r="I77" s="153">
        <v>0</v>
      </c>
      <c r="J77" s="107"/>
      <c r="K77" s="123"/>
      <c r="L77" s="107"/>
      <c r="M77" s="123"/>
      <c r="N77" s="182"/>
    </row>
    <row r="78" spans="1:241" ht="30" customHeight="1">
      <c r="A78" s="178"/>
      <c r="B78" s="184"/>
      <c r="C78" s="106" t="s">
        <v>14</v>
      </c>
      <c r="D78" s="150">
        <v>87.1</v>
      </c>
      <c r="E78" s="155">
        <v>1</v>
      </c>
      <c r="F78" s="151">
        <v>24.140450000000001</v>
      </c>
      <c r="G78" s="156">
        <f>F78/D78</f>
        <v>0.27715786452353619</v>
      </c>
      <c r="H78" s="151">
        <f>2.66464+F78</f>
        <v>26.80509</v>
      </c>
      <c r="I78" s="157">
        <f>H78/D78</f>
        <v>0.30775074626865673</v>
      </c>
      <c r="J78" s="107"/>
      <c r="K78" s="123"/>
      <c r="L78" s="107"/>
      <c r="M78" s="123"/>
      <c r="N78" s="182"/>
    </row>
    <row r="79" spans="1:241" ht="30.75" customHeight="1">
      <c r="A79" s="178"/>
      <c r="B79" s="184"/>
      <c r="C79" s="41" t="s">
        <v>15</v>
      </c>
      <c r="D79" s="140">
        <v>0</v>
      </c>
      <c r="E79" s="153">
        <v>0</v>
      </c>
      <c r="F79" s="140">
        <v>0</v>
      </c>
      <c r="G79" s="153">
        <v>0</v>
      </c>
      <c r="H79" s="140">
        <v>0</v>
      </c>
      <c r="I79" s="153">
        <v>0</v>
      </c>
      <c r="J79" s="119"/>
      <c r="K79" s="124"/>
      <c r="L79" s="119"/>
      <c r="M79" s="124"/>
      <c r="N79" s="182"/>
    </row>
    <row r="80" spans="1:241" ht="22.5" customHeight="1">
      <c r="A80" s="177"/>
      <c r="B80" s="179" t="s">
        <v>26</v>
      </c>
      <c r="C80" s="42" t="s">
        <v>17</v>
      </c>
      <c r="D80" s="108">
        <f t="shared" ref="D80" si="8">D74+D68</f>
        <v>87.1</v>
      </c>
      <c r="E80" s="155">
        <v>1</v>
      </c>
      <c r="F80" s="147">
        <f t="shared" ref="F80:H84" si="9">F74+F68</f>
        <v>24.140450000000001</v>
      </c>
      <c r="G80" s="156">
        <f>F80/D80</f>
        <v>0.27715786452353619</v>
      </c>
      <c r="H80" s="147">
        <f t="shared" si="9"/>
        <v>26.80509</v>
      </c>
      <c r="I80" s="157">
        <f>H80/D80</f>
        <v>0.30775074626865673</v>
      </c>
      <c r="J80" s="126"/>
      <c r="K80" s="127"/>
      <c r="L80" s="126"/>
      <c r="M80" s="127"/>
      <c r="N80" s="181"/>
    </row>
    <row r="81" spans="1:14" ht="33" customHeight="1">
      <c r="A81" s="178"/>
      <c r="B81" s="180"/>
      <c r="C81" s="24" t="s">
        <v>12</v>
      </c>
      <c r="D81" s="140">
        <v>0</v>
      </c>
      <c r="E81" s="153">
        <v>0</v>
      </c>
      <c r="F81" s="147">
        <f t="shared" si="9"/>
        <v>0</v>
      </c>
      <c r="G81" s="153">
        <v>0</v>
      </c>
      <c r="H81" s="147">
        <f t="shared" ref="H81" si="10">H75+H69</f>
        <v>0</v>
      </c>
      <c r="I81" s="153">
        <v>0</v>
      </c>
      <c r="J81" s="120"/>
      <c r="K81" s="122"/>
      <c r="L81" s="120"/>
      <c r="M81" s="122"/>
      <c r="N81" s="182"/>
    </row>
    <row r="82" spans="1:14" ht="48" customHeight="1">
      <c r="A82" s="178"/>
      <c r="B82" s="180"/>
      <c r="C82" s="24" t="s">
        <v>13</v>
      </c>
      <c r="D82" s="140">
        <v>0</v>
      </c>
      <c r="E82" s="155">
        <f>E75+E56</f>
        <v>0</v>
      </c>
      <c r="F82" s="147">
        <f t="shared" si="9"/>
        <v>0</v>
      </c>
      <c r="G82" s="153">
        <v>0</v>
      </c>
      <c r="H82" s="147">
        <f t="shared" ref="H82" si="11">H76+H70</f>
        <v>0</v>
      </c>
      <c r="I82" s="153">
        <v>0</v>
      </c>
      <c r="J82" s="107"/>
      <c r="K82" s="123"/>
      <c r="L82" s="107"/>
      <c r="M82" s="123"/>
      <c r="N82" s="182"/>
    </row>
    <row r="83" spans="1:14" ht="19.7" customHeight="1">
      <c r="A83" s="178"/>
      <c r="B83" s="180"/>
      <c r="C83" s="62" t="s">
        <v>30</v>
      </c>
      <c r="D83" s="140">
        <v>0</v>
      </c>
      <c r="E83" s="166"/>
      <c r="F83" s="147">
        <f t="shared" si="9"/>
        <v>0</v>
      </c>
      <c r="G83" s="155">
        <f>G76+G57</f>
        <v>0</v>
      </c>
      <c r="H83" s="147">
        <f t="shared" ref="H83" si="12">H77+H71</f>
        <v>0</v>
      </c>
      <c r="I83" s="155">
        <f>I76+I57</f>
        <v>0</v>
      </c>
      <c r="J83" s="107"/>
      <c r="K83" s="123"/>
      <c r="L83" s="107"/>
      <c r="M83" s="123"/>
      <c r="N83" s="182"/>
    </row>
    <row r="84" spans="1:14" ht="34.9" customHeight="1">
      <c r="A84" s="178"/>
      <c r="B84" s="180"/>
      <c r="C84" s="40" t="s">
        <v>14</v>
      </c>
      <c r="D84" s="108">
        <f>D78+D72</f>
        <v>87.1</v>
      </c>
      <c r="E84" s="155">
        <v>1</v>
      </c>
      <c r="F84" s="147">
        <f t="shared" si="9"/>
        <v>24.140450000000001</v>
      </c>
      <c r="G84" s="161">
        <f>F84/D84</f>
        <v>0.27715786452353619</v>
      </c>
      <c r="H84" s="147">
        <f t="shared" si="9"/>
        <v>26.80509</v>
      </c>
      <c r="I84" s="157">
        <f>H84/D84</f>
        <v>0.30775074626865673</v>
      </c>
      <c r="J84" s="107"/>
      <c r="K84" s="123"/>
      <c r="L84" s="107"/>
      <c r="M84" s="123"/>
      <c r="N84" s="182"/>
    </row>
    <row r="85" spans="1:14" ht="31.5">
      <c r="A85" s="178"/>
      <c r="B85" s="180"/>
      <c r="C85" s="41" t="s">
        <v>15</v>
      </c>
      <c r="D85" s="140">
        <v>0</v>
      </c>
      <c r="E85" s="155">
        <f>E79+E73</f>
        <v>0</v>
      </c>
      <c r="F85" s="149">
        <f>F79+F73</f>
        <v>0</v>
      </c>
      <c r="G85" s="153">
        <v>0</v>
      </c>
      <c r="H85" s="149">
        <f>H79+H73</f>
        <v>0</v>
      </c>
      <c r="I85" s="153">
        <v>0</v>
      </c>
      <c r="J85" s="120"/>
      <c r="K85" s="122"/>
      <c r="L85" s="120"/>
      <c r="M85" s="122"/>
      <c r="N85" s="182"/>
    </row>
    <row r="86" spans="1:14" ht="22.5" customHeight="1">
      <c r="A86" s="43" t="s">
        <v>10</v>
      </c>
      <c r="B86" s="44"/>
      <c r="C86" s="44"/>
      <c r="D86" s="152"/>
      <c r="E86" s="162"/>
      <c r="F86" s="152"/>
      <c r="G86" s="162"/>
      <c r="H86" s="152"/>
      <c r="I86" s="152"/>
      <c r="J86" s="152"/>
      <c r="K86" s="152"/>
      <c r="L86" s="152"/>
      <c r="M86" s="152"/>
      <c r="N86" s="175"/>
    </row>
    <row r="87" spans="1:14" ht="24.75" customHeight="1">
      <c r="A87" s="206" t="s">
        <v>51</v>
      </c>
      <c r="B87" s="207"/>
      <c r="C87" s="42" t="s">
        <v>17</v>
      </c>
      <c r="D87" s="133">
        <f>D80+D61</f>
        <v>838.40000000000009</v>
      </c>
      <c r="E87" s="155">
        <v>1</v>
      </c>
      <c r="F87" s="149">
        <f t="shared" ref="F87:H92" si="13">F80+F61</f>
        <v>54.223790000000001</v>
      </c>
      <c r="G87" s="156">
        <f>F87/D87</f>
        <v>6.4675322041984729E-2</v>
      </c>
      <c r="H87" s="149">
        <f t="shared" si="13"/>
        <v>129.88843</v>
      </c>
      <c r="I87" s="157">
        <f>H87/D87</f>
        <v>0.15492417700381678</v>
      </c>
      <c r="J87" s="126"/>
      <c r="K87" s="127"/>
      <c r="L87" s="126"/>
      <c r="M87" s="127"/>
      <c r="N87" s="176"/>
    </row>
    <row r="88" spans="1:14" ht="35.450000000000003" customHeight="1">
      <c r="A88" s="208"/>
      <c r="B88" s="209"/>
      <c r="C88" s="24" t="s">
        <v>12</v>
      </c>
      <c r="D88" s="140">
        <v>0</v>
      </c>
      <c r="E88" s="157">
        <f>E82+E76</f>
        <v>0</v>
      </c>
      <c r="F88" s="149">
        <f t="shared" si="13"/>
        <v>0</v>
      </c>
      <c r="G88" s="153">
        <v>0</v>
      </c>
      <c r="H88" s="149">
        <f t="shared" si="13"/>
        <v>0</v>
      </c>
      <c r="I88" s="153">
        <v>0</v>
      </c>
      <c r="J88" s="120"/>
      <c r="K88" s="122"/>
      <c r="L88" s="120"/>
      <c r="M88" s="122"/>
      <c r="N88" s="176"/>
    </row>
    <row r="89" spans="1:14" ht="45.75" customHeight="1">
      <c r="A89" s="208"/>
      <c r="B89" s="209"/>
      <c r="C89" s="24" t="s">
        <v>13</v>
      </c>
      <c r="D89" s="133">
        <f t="shared" ref="D89:D91" si="14">D82+D63</f>
        <v>51.2</v>
      </c>
      <c r="E89" s="157">
        <f>E83+E77</f>
        <v>0</v>
      </c>
      <c r="F89" s="149">
        <f t="shared" si="13"/>
        <v>0</v>
      </c>
      <c r="G89" s="156">
        <f>F89/D89*100</f>
        <v>0</v>
      </c>
      <c r="H89" s="149">
        <f t="shared" si="13"/>
        <v>32.25</v>
      </c>
      <c r="I89" s="157">
        <f>H89/D89</f>
        <v>0.6298828125</v>
      </c>
      <c r="J89" s="107"/>
      <c r="K89" s="123"/>
      <c r="L89" s="107"/>
      <c r="M89" s="123"/>
      <c r="N89" s="176"/>
    </row>
    <row r="90" spans="1:14" ht="22.5" customHeight="1">
      <c r="A90" s="208"/>
      <c r="B90" s="209"/>
      <c r="C90" s="24" t="s">
        <v>30</v>
      </c>
      <c r="D90" s="140">
        <v>0</v>
      </c>
      <c r="E90" s="153">
        <v>0</v>
      </c>
      <c r="F90" s="149">
        <f t="shared" si="13"/>
        <v>0</v>
      </c>
      <c r="G90" s="155">
        <f>G83+G64</f>
        <v>0</v>
      </c>
      <c r="H90" s="149">
        <f t="shared" si="13"/>
        <v>0</v>
      </c>
      <c r="I90" s="153">
        <v>0</v>
      </c>
      <c r="J90" s="107"/>
      <c r="K90" s="123"/>
      <c r="L90" s="107"/>
      <c r="M90" s="123"/>
      <c r="N90" s="176"/>
    </row>
    <row r="91" spans="1:14" ht="27" customHeight="1">
      <c r="A91" s="208"/>
      <c r="B91" s="209"/>
      <c r="C91" s="40" t="s">
        <v>14</v>
      </c>
      <c r="D91" s="133">
        <f t="shared" si="14"/>
        <v>787.2</v>
      </c>
      <c r="E91" s="155">
        <v>1</v>
      </c>
      <c r="F91" s="149">
        <f t="shared" si="13"/>
        <v>54.223790000000001</v>
      </c>
      <c r="G91" s="156">
        <f>F91/D91</f>
        <v>6.888184705284553E-2</v>
      </c>
      <c r="H91" s="149">
        <f t="shared" si="13"/>
        <v>97.63843</v>
      </c>
      <c r="I91" s="157">
        <f>H91/D91</f>
        <v>0.12403255843495935</v>
      </c>
      <c r="J91" s="107"/>
      <c r="K91" s="123"/>
      <c r="L91" s="107"/>
      <c r="M91" s="123"/>
      <c r="N91" s="176"/>
    </row>
    <row r="92" spans="1:14" ht="29.25" customHeight="1">
      <c r="A92" s="210"/>
      <c r="B92" s="211"/>
      <c r="C92" s="75" t="s">
        <v>15</v>
      </c>
      <c r="D92" s="140">
        <v>0</v>
      </c>
      <c r="E92" s="153">
        <v>0</v>
      </c>
      <c r="F92" s="149">
        <f>F85+F66</f>
        <v>0</v>
      </c>
      <c r="G92" s="153">
        <v>0</v>
      </c>
      <c r="H92" s="149">
        <f t="shared" si="13"/>
        <v>0</v>
      </c>
      <c r="I92" s="153">
        <v>0</v>
      </c>
      <c r="J92" s="120"/>
      <c r="K92" s="122"/>
      <c r="L92" s="120"/>
      <c r="M92" s="122"/>
      <c r="N92" s="45"/>
    </row>
    <row r="93" spans="1:14" ht="25.5" customHeight="1">
      <c r="A93" s="48" t="s">
        <v>27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175"/>
    </row>
    <row r="94" spans="1:14" ht="32.450000000000003" customHeight="1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76"/>
    </row>
    <row r="95" spans="1:14" ht="49.5" customHeight="1">
      <c r="A95" s="185" t="s">
        <v>54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76"/>
    </row>
    <row r="96" spans="1:14" ht="22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176"/>
    </row>
    <row r="97" spans="1:14" ht="29.25" customHeight="1">
      <c r="A97" s="51" t="s">
        <v>55</v>
      </c>
      <c r="B97" s="51"/>
      <c r="C97" s="52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176"/>
    </row>
    <row r="98" spans="1:14" s="35" customFormat="1" ht="22.15" customHeight="1">
      <c r="A98" s="55"/>
      <c r="B98" s="59"/>
      <c r="C98" s="57"/>
      <c r="D98" s="58"/>
      <c r="E98" s="58"/>
      <c r="F98" s="59"/>
      <c r="G98" s="59"/>
      <c r="H98" s="59"/>
      <c r="I98" s="59"/>
      <c r="J98" s="59"/>
      <c r="K98" s="59"/>
      <c r="L98" s="59"/>
      <c r="M98" s="59"/>
      <c r="N98" s="176"/>
    </row>
    <row r="99" spans="1:14" ht="63.75" customHeight="1">
      <c r="A99" s="173" t="s">
        <v>28</v>
      </c>
      <c r="B99" s="174"/>
      <c r="C99" s="57"/>
      <c r="D99" s="58"/>
      <c r="E99" s="58"/>
      <c r="F99" s="59"/>
      <c r="G99" s="59"/>
      <c r="H99" s="59"/>
      <c r="I99" s="59"/>
      <c r="J99" s="59"/>
      <c r="K99" s="59"/>
      <c r="L99" s="59"/>
      <c r="M99" s="59"/>
      <c r="N99" s="46"/>
    </row>
    <row r="100" spans="1:14" ht="31.15" customHeight="1">
      <c r="A100" s="55"/>
      <c r="B100" s="59"/>
      <c r="C100" s="57"/>
      <c r="D100" s="58"/>
      <c r="E100" s="58"/>
      <c r="F100" s="59"/>
      <c r="G100" s="59"/>
      <c r="H100" s="59"/>
      <c r="I100" s="59"/>
      <c r="J100" s="59"/>
      <c r="K100" s="59"/>
      <c r="L100" s="59"/>
      <c r="M100" s="59"/>
      <c r="N100" s="49"/>
    </row>
    <row r="101" spans="1:14" ht="45.75" customHeight="1">
      <c r="A101" s="185" t="s">
        <v>52</v>
      </c>
      <c r="B101" s="185"/>
      <c r="C101" s="188"/>
      <c r="D101" s="188"/>
      <c r="E101" s="188"/>
      <c r="F101" s="188"/>
      <c r="G101" s="188"/>
      <c r="H101" s="50"/>
      <c r="I101" s="50"/>
      <c r="J101" s="50"/>
      <c r="K101" s="50"/>
      <c r="L101" s="50"/>
      <c r="M101" s="50"/>
    </row>
    <row r="102" spans="1:14" ht="21.75" customHeight="1">
      <c r="A102" s="59"/>
      <c r="B102" s="59"/>
      <c r="C102" s="57"/>
      <c r="D102" s="58"/>
      <c r="E102" s="58"/>
      <c r="F102" s="59"/>
      <c r="G102" s="59"/>
      <c r="H102" s="59"/>
      <c r="I102" s="59"/>
      <c r="J102" s="59"/>
      <c r="K102" s="59"/>
      <c r="L102" s="59"/>
      <c r="M102" s="59"/>
    </row>
    <row r="103" spans="1:14" ht="30" customHeight="1">
      <c r="A103" s="185" t="s">
        <v>53</v>
      </c>
      <c r="B103" s="185"/>
      <c r="C103" s="188"/>
      <c r="D103" s="188"/>
      <c r="E103" s="188"/>
      <c r="F103" s="188"/>
      <c r="G103" s="188"/>
      <c r="N103" s="54"/>
    </row>
    <row r="104" spans="1:14" s="35" customFormat="1" ht="22.15" customHeight="1">
      <c r="A104" s="53"/>
      <c r="B104" s="59"/>
      <c r="C104" s="57"/>
      <c r="D104" s="58"/>
      <c r="E104" s="58"/>
      <c r="F104" s="59"/>
      <c r="G104" s="59"/>
      <c r="H104" s="59"/>
      <c r="I104" s="59"/>
      <c r="J104" s="59"/>
      <c r="K104" s="59"/>
      <c r="L104" s="59"/>
      <c r="M104" s="59"/>
      <c r="N104" s="4"/>
    </row>
    <row r="105" spans="1:14" ht="31.5" customHeight="1">
      <c r="A105" s="53"/>
      <c r="B105" s="56"/>
      <c r="C105" s="57"/>
      <c r="D105" s="58"/>
      <c r="E105" s="58"/>
      <c r="F105" s="56"/>
      <c r="G105" s="56"/>
      <c r="H105" s="56"/>
      <c r="I105" s="56"/>
      <c r="J105" s="56"/>
      <c r="K105" s="56"/>
      <c r="L105" s="56"/>
      <c r="M105" s="56"/>
    </row>
    <row r="106" spans="1:14" ht="31.15" customHeight="1">
      <c r="A106" s="60"/>
    </row>
    <row r="107" spans="1:14" ht="48" customHeight="1">
      <c r="A107" s="60"/>
    </row>
    <row r="108" spans="1:14" ht="21.75" customHeight="1">
      <c r="A108" s="60"/>
    </row>
    <row r="109" spans="1:14" ht="30" customHeight="1">
      <c r="A109" s="60"/>
    </row>
    <row r="110" spans="1:14" ht="21" customHeight="1">
      <c r="A110" s="61"/>
    </row>
    <row r="111" spans="1:14" ht="22.5" customHeight="1">
      <c r="A111" s="60"/>
    </row>
    <row r="112" spans="1:14" ht="33" customHeight="1">
      <c r="A112" s="60"/>
    </row>
    <row r="113" spans="1:1" ht="50.25" customHeight="1">
      <c r="A113" s="60"/>
    </row>
    <row r="114" spans="1:1" ht="21" customHeight="1">
      <c r="A114" s="60"/>
    </row>
    <row r="115" spans="1:1" ht="28.9" customHeight="1">
      <c r="A115" s="60"/>
    </row>
    <row r="116" spans="1:1" ht="29.25" customHeight="1">
      <c r="A116" s="61"/>
    </row>
    <row r="117" spans="1:1" ht="22.5" customHeight="1">
      <c r="A117" s="60"/>
    </row>
    <row r="118" spans="1:1" ht="18.75" customHeight="1">
      <c r="A118" s="60"/>
    </row>
    <row r="119" spans="1:1" ht="24.75" customHeight="1">
      <c r="A119" s="60"/>
    </row>
    <row r="120" spans="1:1" ht="31.9" customHeight="1">
      <c r="A120" s="60"/>
    </row>
    <row r="121" spans="1:1" ht="46.5" customHeight="1">
      <c r="A121" s="60"/>
    </row>
    <row r="122" spans="1:1" ht="20.25" customHeight="1"/>
    <row r="123" spans="1:1" ht="31.9" customHeight="1"/>
    <row r="124" spans="1:1" ht="15" customHeight="1"/>
    <row r="125" spans="1:1" ht="23.25" customHeight="1"/>
    <row r="126" spans="1:1" ht="34.5" customHeight="1"/>
    <row r="127" spans="1:1" ht="46.5" customHeight="1"/>
    <row r="128" spans="1:1" ht="20.25" customHeight="1"/>
    <row r="129" spans="1:14" ht="31.15" customHeight="1"/>
    <row r="130" spans="1:14" ht="21" customHeight="1"/>
    <row r="131" spans="1:14" ht="24" customHeight="1"/>
    <row r="132" spans="1:14" ht="31.15" customHeight="1"/>
    <row r="133" spans="1:14" ht="45.75" customHeight="1"/>
    <row r="134" spans="1:14" ht="24.75" customHeight="1"/>
    <row r="135" spans="1:14" ht="31.15" customHeight="1"/>
    <row r="136" spans="1:14" s="47" customFormat="1" ht="53.25" customHeight="1">
      <c r="A136" s="1"/>
      <c r="B136" s="1"/>
      <c r="C136" s="2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4"/>
    </row>
    <row r="137" spans="1:14" s="47" customFormat="1" ht="19.7" customHeight="1">
      <c r="A137" s="1"/>
      <c r="B137" s="1"/>
      <c r="C137" s="2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4"/>
    </row>
    <row r="138" spans="1:14" ht="19.7" customHeight="1"/>
    <row r="139" spans="1:14" ht="12.6" customHeight="1"/>
    <row r="140" spans="1:14" ht="16.5" customHeight="1"/>
    <row r="141" spans="1:14" ht="14.45" customHeight="1"/>
    <row r="142" spans="1:14" ht="11.25" customHeight="1"/>
    <row r="152" ht="14.25" customHeight="1"/>
    <row r="158" ht="12.75" customHeight="1"/>
    <row r="161" spans="3:14" s="1" customFormat="1">
      <c r="C161" s="2"/>
      <c r="D161" s="3"/>
      <c r="E161" s="3"/>
      <c r="N161" s="4"/>
    </row>
    <row r="162" spans="3:14" s="1" customFormat="1">
      <c r="C162" s="2"/>
      <c r="D162" s="3"/>
      <c r="E162" s="3"/>
      <c r="N162" s="4"/>
    </row>
    <row r="163" spans="3:14" s="1" customFormat="1">
      <c r="C163" s="2"/>
      <c r="D163" s="3"/>
      <c r="E163" s="3"/>
      <c r="N163" s="4"/>
    </row>
    <row r="164" spans="3:14" s="1" customFormat="1">
      <c r="C164" s="2"/>
      <c r="D164" s="3"/>
      <c r="E164" s="3"/>
      <c r="N164" s="4"/>
    </row>
    <row r="170" spans="3:14" s="1" customFormat="1" ht="49.5" customHeight="1">
      <c r="C170" s="2"/>
      <c r="D170" s="3"/>
      <c r="E170" s="3"/>
      <c r="N170" s="4"/>
    </row>
  </sheetData>
  <mergeCells count="45">
    <mergeCell ref="N61:N66"/>
    <mergeCell ref="N49:N54"/>
    <mergeCell ref="B68:B73"/>
    <mergeCell ref="F14:M14"/>
    <mergeCell ref="A24:B29"/>
    <mergeCell ref="A30:B35"/>
    <mergeCell ref="A18:B23"/>
    <mergeCell ref="F15:G15"/>
    <mergeCell ref="J15:K15"/>
    <mergeCell ref="L15:M15"/>
    <mergeCell ref="A14:A16"/>
    <mergeCell ref="B14:B16"/>
    <mergeCell ref="C14:C16"/>
    <mergeCell ref="A101:G101"/>
    <mergeCell ref="A103:G103"/>
    <mergeCell ref="N18:N23"/>
    <mergeCell ref="N14:N16"/>
    <mergeCell ref="D15:D16"/>
    <mergeCell ref="E15:E16"/>
    <mergeCell ref="H15:I15"/>
    <mergeCell ref="N36:N47"/>
    <mergeCell ref="A49:A54"/>
    <mergeCell ref="B49:B54"/>
    <mergeCell ref="N55:N60"/>
    <mergeCell ref="A55:A60"/>
    <mergeCell ref="B55:B60"/>
    <mergeCell ref="A36:B41"/>
    <mergeCell ref="A42:B47"/>
    <mergeCell ref="A87:B92"/>
    <mergeCell ref="A2:N2"/>
    <mergeCell ref="A99:B99"/>
    <mergeCell ref="N93:N98"/>
    <mergeCell ref="A80:A85"/>
    <mergeCell ref="B80:B85"/>
    <mergeCell ref="N86:N91"/>
    <mergeCell ref="N74:N79"/>
    <mergeCell ref="A74:A79"/>
    <mergeCell ref="B74:B79"/>
    <mergeCell ref="N80:N85"/>
    <mergeCell ref="A95:M95"/>
    <mergeCell ref="A61:A66"/>
    <mergeCell ref="B61:B66"/>
    <mergeCell ref="N67:N72"/>
    <mergeCell ref="A68:A73"/>
    <mergeCell ref="D14:E14"/>
  </mergeCells>
  <pageMargins left="0.59055118110236227" right="0.59055118110236227" top="1.1811023622047245" bottom="0.39370078740157483" header="0" footer="0"/>
  <pageSetup paperSize="9" scale="65" fitToHeight="0" orientation="landscape" r:id="rId1"/>
  <headerFooter>
    <oddFooter>&amp;C&amp;"Times New Roman,обычный"&amp;8Страница  &amp;P из &amp;N</oddFooter>
  </headerFooter>
  <rowBreaks count="1" manualBreakCount="1">
    <brk id="127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R24"/>
  <sheetViews>
    <sheetView tabSelected="1" topLeftCell="A7" workbookViewId="0">
      <selection activeCell="J16" sqref="J16"/>
    </sheetView>
  </sheetViews>
  <sheetFormatPr defaultColWidth="9.140625" defaultRowHeight="15.75"/>
  <cols>
    <col min="1" max="1" width="5" style="76" customWidth="1"/>
    <col min="2" max="2" width="32.5703125" style="77" customWidth="1"/>
    <col min="3" max="3" width="14.85546875" style="77" customWidth="1"/>
    <col min="4" max="4" width="16.7109375" style="77" customWidth="1"/>
    <col min="5" max="6" width="7.7109375" style="77" customWidth="1"/>
    <col min="7" max="7" width="5.5703125" style="77" customWidth="1"/>
    <col min="8" max="8" width="7.28515625" style="77" customWidth="1"/>
    <col min="9" max="9" width="6.5703125" style="77" customWidth="1"/>
    <col min="10" max="11" width="6.28515625" style="77" customWidth="1"/>
    <col min="12" max="12" width="6.42578125" style="77" customWidth="1"/>
    <col min="13" max="13" width="4.5703125" style="77" customWidth="1"/>
    <col min="14" max="15" width="6.5703125" style="77" customWidth="1"/>
    <col min="16" max="16" width="5.7109375" style="77" customWidth="1"/>
    <col min="17" max="17" width="14.85546875" style="77" customWidth="1"/>
    <col min="18" max="16384" width="9.140625" style="77"/>
  </cols>
  <sheetData>
    <row r="3" spans="1:18">
      <c r="E3" s="98" t="s">
        <v>37</v>
      </c>
    </row>
    <row r="4" spans="1:18" ht="18.75">
      <c r="E4" s="66" t="s">
        <v>38</v>
      </c>
    </row>
    <row r="5" spans="1:18">
      <c r="E5" s="67" t="s">
        <v>31</v>
      </c>
      <c r="K5" s="238"/>
      <c r="L5" s="238"/>
      <c r="M5" s="238"/>
      <c r="N5" s="238"/>
      <c r="O5" s="238"/>
      <c r="P5" s="238"/>
    </row>
    <row r="6" spans="1:18" ht="15.95" customHeight="1">
      <c r="A6" s="97"/>
      <c r="B6" s="97"/>
      <c r="C6" s="97"/>
      <c r="D6" s="97"/>
      <c r="E6" s="6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8" ht="15.95" customHeight="1">
      <c r="A7" s="78"/>
      <c r="B7" s="78"/>
      <c r="C7" s="78"/>
      <c r="D7" s="78"/>
      <c r="E7" s="68" t="s">
        <v>70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8" ht="15.95" customHeight="1">
      <c r="A8" s="78"/>
      <c r="B8" s="78"/>
      <c r="C8" s="78"/>
      <c r="D8" s="78"/>
      <c r="E8" s="6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8" ht="16.5" thickBot="1">
      <c r="E9" s="67" t="s">
        <v>32</v>
      </c>
    </row>
    <row r="10" spans="1:18" ht="12.75" customHeight="1" thickBot="1">
      <c r="A10" s="241" t="s">
        <v>2</v>
      </c>
      <c r="B10" s="244" t="s">
        <v>34</v>
      </c>
      <c r="C10" s="244" t="s">
        <v>35</v>
      </c>
      <c r="D10" s="247" t="s">
        <v>60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52" t="s">
        <v>36</v>
      </c>
    </row>
    <row r="11" spans="1:18" ht="87.6" customHeight="1">
      <c r="A11" s="242"/>
      <c r="B11" s="245"/>
      <c r="C11" s="245"/>
      <c r="D11" s="248"/>
      <c r="E11" s="255" t="s">
        <v>61</v>
      </c>
      <c r="F11" s="256"/>
      <c r="G11" s="257"/>
      <c r="H11" s="255" t="s">
        <v>62</v>
      </c>
      <c r="I11" s="256"/>
      <c r="J11" s="257"/>
      <c r="K11" s="255" t="s">
        <v>63</v>
      </c>
      <c r="L11" s="256"/>
      <c r="M11" s="257"/>
      <c r="N11" s="255" t="s">
        <v>64</v>
      </c>
      <c r="O11" s="256"/>
      <c r="P11" s="257"/>
      <c r="Q11" s="253"/>
    </row>
    <row r="12" spans="1:18" ht="20.100000000000001" customHeight="1" thickBot="1">
      <c r="A12" s="243"/>
      <c r="B12" s="246"/>
      <c r="C12" s="246"/>
      <c r="D12" s="249"/>
      <c r="E12" s="79" t="s">
        <v>8</v>
      </c>
      <c r="F12" s="79" t="s">
        <v>9</v>
      </c>
      <c r="G12" s="79" t="s">
        <v>7</v>
      </c>
      <c r="H12" s="79" t="s">
        <v>8</v>
      </c>
      <c r="I12" s="79" t="s">
        <v>9</v>
      </c>
      <c r="J12" s="79" t="s">
        <v>7</v>
      </c>
      <c r="K12" s="79" t="s">
        <v>8</v>
      </c>
      <c r="L12" s="79" t="s">
        <v>9</v>
      </c>
      <c r="M12" s="79" t="s">
        <v>7</v>
      </c>
      <c r="N12" s="79" t="s">
        <v>8</v>
      </c>
      <c r="O12" s="79" t="s">
        <v>9</v>
      </c>
      <c r="P12" s="79" t="s">
        <v>7</v>
      </c>
      <c r="Q12" s="254"/>
    </row>
    <row r="13" spans="1:18" ht="93.75" customHeight="1">
      <c r="A13" s="80" t="s">
        <v>21</v>
      </c>
      <c r="B13" s="167" t="s">
        <v>65</v>
      </c>
      <c r="C13" s="81">
        <v>2.6</v>
      </c>
      <c r="D13" s="170">
        <v>2.7</v>
      </c>
      <c r="E13" s="170">
        <v>2.7</v>
      </c>
      <c r="F13" s="170">
        <v>2.625</v>
      </c>
      <c r="G13" s="82">
        <v>25</v>
      </c>
      <c r="H13" s="170">
        <v>2.7</v>
      </c>
      <c r="I13" s="170">
        <v>2.5</v>
      </c>
      <c r="J13" s="82">
        <v>50</v>
      </c>
      <c r="K13" s="82"/>
      <c r="L13" s="82"/>
      <c r="M13" s="82"/>
      <c r="N13" s="82"/>
      <c r="O13" s="82"/>
      <c r="P13" s="82"/>
      <c r="Q13" s="83"/>
    </row>
    <row r="14" spans="1:18" ht="93.75">
      <c r="A14" s="84" t="s">
        <v>22</v>
      </c>
      <c r="B14" s="169" t="s">
        <v>66</v>
      </c>
      <c r="C14" s="85">
        <v>390</v>
      </c>
      <c r="D14" s="86">
        <v>380</v>
      </c>
      <c r="E14" s="86">
        <v>390</v>
      </c>
      <c r="F14" s="86">
        <v>388</v>
      </c>
      <c r="G14" s="86">
        <v>20</v>
      </c>
      <c r="H14" s="86">
        <v>390</v>
      </c>
      <c r="I14" s="86">
        <v>385</v>
      </c>
      <c r="J14" s="86">
        <v>50</v>
      </c>
      <c r="K14" s="86"/>
      <c r="L14" s="86"/>
      <c r="M14" s="86"/>
      <c r="N14" s="86"/>
      <c r="O14" s="86"/>
      <c r="P14" s="86"/>
      <c r="Q14" s="83"/>
    </row>
    <row r="15" spans="1:18" ht="36.75" customHeight="1">
      <c r="A15" s="84" t="s">
        <v>24</v>
      </c>
      <c r="B15" s="167" t="s">
        <v>67</v>
      </c>
      <c r="C15" s="85">
        <v>17</v>
      </c>
      <c r="D15" s="86">
        <v>16</v>
      </c>
      <c r="E15" s="86">
        <v>16</v>
      </c>
      <c r="F15" s="86">
        <v>4</v>
      </c>
      <c r="G15" s="86">
        <v>25</v>
      </c>
      <c r="H15" s="86">
        <v>16</v>
      </c>
      <c r="I15" s="86">
        <v>8</v>
      </c>
      <c r="J15" s="86">
        <v>50</v>
      </c>
      <c r="K15" s="86"/>
      <c r="L15" s="86"/>
      <c r="M15" s="86"/>
      <c r="N15" s="86"/>
      <c r="O15" s="86"/>
      <c r="P15" s="86"/>
      <c r="Q15" s="83"/>
    </row>
    <row r="16" spans="1:18" s="89" customFormat="1" ht="141.75" customHeight="1">
      <c r="A16" s="84" t="s">
        <v>25</v>
      </c>
      <c r="B16" s="168" t="s">
        <v>68</v>
      </c>
      <c r="C16" s="85">
        <v>1.5</v>
      </c>
      <c r="D16" s="86">
        <v>2</v>
      </c>
      <c r="E16" s="86">
        <v>2</v>
      </c>
      <c r="F16" s="86">
        <v>0.5</v>
      </c>
      <c r="G16" s="86">
        <v>25</v>
      </c>
      <c r="H16" s="86">
        <v>2</v>
      </c>
      <c r="I16" s="86">
        <v>1.75</v>
      </c>
      <c r="J16" s="86">
        <v>50</v>
      </c>
      <c r="K16" s="86"/>
      <c r="L16" s="86"/>
      <c r="M16" s="86"/>
      <c r="N16" s="86"/>
      <c r="O16" s="86"/>
      <c r="P16" s="86"/>
      <c r="Q16" s="83"/>
      <c r="R16" s="88"/>
    </row>
    <row r="17" spans="1:44" s="89" customForma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44" s="89" customFormat="1" ht="21" customHeight="1">
      <c r="A18" s="87"/>
      <c r="B18" s="250" t="s">
        <v>69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88"/>
    </row>
    <row r="19" spans="1:44" s="89" customFormat="1">
      <c r="A19" s="100"/>
      <c r="B19" s="102"/>
      <c r="C19" s="101"/>
      <c r="D19" s="99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1:44" s="89" customFormat="1">
      <c r="A20" s="90"/>
      <c r="B20" s="251" t="s">
        <v>55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88"/>
    </row>
    <row r="21" spans="1:44" s="6" customFormat="1" ht="14.25" customHeight="1">
      <c r="A21" s="90"/>
      <c r="B21" s="89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</row>
    <row r="22" spans="1:44" s="6" customFormat="1">
      <c r="A22" s="240"/>
      <c r="B22" s="240"/>
      <c r="C22" s="24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3"/>
      <c r="S22" s="93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3"/>
      <c r="AJ22" s="93"/>
      <c r="AK22" s="93"/>
      <c r="AL22" s="96"/>
      <c r="AM22" s="96"/>
      <c r="AN22" s="96"/>
    </row>
    <row r="23" spans="1:44">
      <c r="A23" s="92"/>
      <c r="B23" s="93"/>
      <c r="C23" s="93"/>
      <c r="D23" s="94"/>
      <c r="E23" s="95"/>
      <c r="F23" s="95"/>
      <c r="G23" s="95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44">
      <c r="A24" s="91"/>
    </row>
  </sheetData>
  <mergeCells count="14">
    <mergeCell ref="K5:P5"/>
    <mergeCell ref="E10:P10"/>
    <mergeCell ref="A22:C22"/>
    <mergeCell ref="A10:A12"/>
    <mergeCell ref="B10:B12"/>
    <mergeCell ref="C10:C12"/>
    <mergeCell ref="D10:D12"/>
    <mergeCell ref="B18:Q18"/>
    <mergeCell ref="B20:Q20"/>
    <mergeCell ref="Q10:Q12"/>
    <mergeCell ref="E11:G11"/>
    <mergeCell ref="H11:J11"/>
    <mergeCell ref="K11:M11"/>
    <mergeCell ref="N11:P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Tischenko</cp:lastModifiedBy>
  <cp:lastPrinted>2021-10-15T09:10:39Z</cp:lastPrinted>
  <dcterms:created xsi:type="dcterms:W3CDTF">2021-10-15T07:29:28Z</dcterms:created>
  <dcterms:modified xsi:type="dcterms:W3CDTF">2022-10-24T11:51:37Z</dcterms:modified>
</cp:coreProperties>
</file>