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9015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'!$C$2:$C$145</definedName>
    <definedName name="BossProviderVariable?_82e37b92_8454_493a_a09e_e1f9ab66b426" hidden="1">"25_01_2006"</definedName>
    <definedName name="_xlnm.Print_Titles" localSheetId="0">'Финансирование '!$14:$17</definedName>
    <definedName name="_xlnm.Print_Area" localSheetId="0">'Финансирование '!$A$1:$N$120</definedName>
  </definedNames>
  <calcPr calcId="124519" iterate="1"/>
</workbook>
</file>

<file path=xl/calcChain.xml><?xml version="1.0" encoding="utf-8"?>
<calcChain xmlns="http://schemas.openxmlformats.org/spreadsheetml/2006/main">
  <c r="I109" i="1"/>
  <c r="I105"/>
  <c r="I102"/>
  <c r="I98"/>
  <c r="I96"/>
  <c r="I92"/>
  <c r="I89"/>
  <c r="I83"/>
  <c r="I79"/>
  <c r="I77"/>
  <c r="I73"/>
  <c r="I65"/>
  <c r="I61"/>
  <c r="I55"/>
  <c r="I59"/>
  <c r="H110"/>
  <c r="H108"/>
  <c r="H107"/>
  <c r="H106"/>
  <c r="I103"/>
  <c r="H103"/>
  <c r="I101"/>
  <c r="H101"/>
  <c r="I100"/>
  <c r="H100"/>
  <c r="I99"/>
  <c r="H99"/>
  <c r="I90"/>
  <c r="H90"/>
  <c r="H88"/>
  <c r="H87"/>
  <c r="H86"/>
  <c r="H60"/>
  <c r="H58"/>
  <c r="H57"/>
  <c r="H56"/>
  <c r="I41"/>
  <c r="H41"/>
  <c r="I40"/>
  <c r="H40"/>
  <c r="I39"/>
  <c r="H39"/>
  <c r="I38"/>
  <c r="H38"/>
  <c r="I37"/>
  <c r="H37"/>
  <c r="I36"/>
  <c r="H36"/>
  <c r="I35"/>
  <c r="I47" s="1"/>
  <c r="H35"/>
  <c r="H23" s="1"/>
  <c r="I33"/>
  <c r="I21" s="1"/>
  <c r="H33"/>
  <c r="H21" s="1"/>
  <c r="I32"/>
  <c r="I20" s="1"/>
  <c r="H32"/>
  <c r="H20" s="1"/>
  <c r="I31"/>
  <c r="I19" s="1"/>
  <c r="H31"/>
  <c r="H19" s="1"/>
  <c r="I45"/>
  <c r="H45"/>
  <c r="I44"/>
  <c r="H44"/>
  <c r="I43"/>
  <c r="H43"/>
  <c r="I53"/>
  <c r="H53"/>
  <c r="I52"/>
  <c r="H52"/>
  <c r="I51"/>
  <c r="H51"/>
  <c r="I50"/>
  <c r="H50"/>
  <c r="I49"/>
  <c r="H49"/>
  <c r="I48"/>
  <c r="H48"/>
  <c r="H98"/>
  <c r="H102"/>
  <c r="H92"/>
  <c r="H96"/>
  <c r="H79"/>
  <c r="H83"/>
  <c r="H73"/>
  <c r="H55" s="1"/>
  <c r="H85" s="1"/>
  <c r="H105" s="1"/>
  <c r="H30" s="1"/>
  <c r="H77"/>
  <c r="H59" s="1"/>
  <c r="H89" s="1"/>
  <c r="H109" s="1"/>
  <c r="H34" s="1"/>
  <c r="H61"/>
  <c r="H47" l="1"/>
  <c r="I30"/>
  <c r="H18"/>
  <c r="I18" s="1"/>
  <c r="H42"/>
  <c r="I42" s="1"/>
  <c r="I34"/>
  <c r="H22"/>
  <c r="I22" s="1"/>
  <c r="H46"/>
  <c r="I46" s="1"/>
  <c r="G47" l="1"/>
  <c r="G46"/>
  <c r="G42"/>
  <c r="G45"/>
  <c r="G44"/>
  <c r="G43"/>
  <c r="G53"/>
  <c r="F53"/>
  <c r="G52"/>
  <c r="F52"/>
  <c r="G51"/>
  <c r="F51"/>
  <c r="G50"/>
  <c r="F50"/>
  <c r="G49"/>
  <c r="F49"/>
  <c r="G48"/>
  <c r="F48"/>
  <c r="F43"/>
  <c r="F44"/>
  <c r="F45"/>
  <c r="F46"/>
  <c r="F47"/>
  <c r="F42"/>
  <c r="G22"/>
  <c r="G18"/>
  <c r="G21"/>
  <c r="G20"/>
  <c r="G19"/>
  <c r="F19"/>
  <c r="F20"/>
  <c r="F21"/>
  <c r="F22"/>
  <c r="F23"/>
  <c r="F18"/>
  <c r="G41"/>
  <c r="F41"/>
  <c r="G40"/>
  <c r="F40"/>
  <c r="G39"/>
  <c r="F39"/>
  <c r="G38"/>
  <c r="F38"/>
  <c r="G37"/>
  <c r="F37"/>
  <c r="G36"/>
  <c r="F36"/>
  <c r="G35"/>
  <c r="G34"/>
  <c r="G33"/>
  <c r="G32"/>
  <c r="G31"/>
  <c r="G30"/>
  <c r="F31"/>
  <c r="F32"/>
  <c r="F33"/>
  <c r="F34"/>
  <c r="F35"/>
  <c r="G109"/>
  <c r="G105"/>
  <c r="F106"/>
  <c r="F107"/>
  <c r="F108"/>
  <c r="F109"/>
  <c r="F110"/>
  <c r="F105"/>
  <c r="F30" s="1"/>
  <c r="G102"/>
  <c r="G103"/>
  <c r="G101"/>
  <c r="G100"/>
  <c r="G99"/>
  <c r="G98"/>
  <c r="F99"/>
  <c r="F100"/>
  <c r="F101"/>
  <c r="F102"/>
  <c r="F103"/>
  <c r="F98"/>
  <c r="G90"/>
  <c r="G89"/>
  <c r="G85"/>
  <c r="F86"/>
  <c r="F87"/>
  <c r="F88"/>
  <c r="F89"/>
  <c r="F90"/>
  <c r="F85"/>
  <c r="G77"/>
  <c r="G73"/>
  <c r="F56"/>
  <c r="F57"/>
  <c r="F58"/>
  <c r="F59"/>
  <c r="G59" s="1"/>
  <c r="F60"/>
  <c r="F55"/>
  <c r="G55" s="1"/>
  <c r="G92"/>
  <c r="G96"/>
  <c r="F92"/>
  <c r="E19"/>
  <c r="E20"/>
  <c r="E21"/>
  <c r="E22"/>
  <c r="E23"/>
  <c r="E18"/>
  <c r="D19"/>
  <c r="D20"/>
  <c r="D21"/>
  <c r="D22"/>
  <c r="D23"/>
  <c r="D18"/>
  <c r="E53"/>
  <c r="D53"/>
  <c r="E52"/>
  <c r="D52"/>
  <c r="E51"/>
  <c r="D51"/>
  <c r="E50"/>
  <c r="D50"/>
  <c r="E49"/>
  <c r="D49"/>
  <c r="E48"/>
  <c r="D48"/>
  <c r="E41"/>
  <c r="E40"/>
  <c r="E39"/>
  <c r="E37"/>
  <c r="E38"/>
  <c r="E36"/>
  <c r="E32"/>
  <c r="E44" s="1"/>
  <c r="E34"/>
  <c r="E46" s="1"/>
  <c r="D41"/>
  <c r="D40"/>
  <c r="D39"/>
  <c r="D38"/>
  <c r="D37"/>
  <c r="D36"/>
  <c r="E43"/>
  <c r="E45"/>
  <c r="E47"/>
  <c r="E42"/>
  <c r="D43"/>
  <c r="D44"/>
  <c r="D45"/>
  <c r="D46"/>
  <c r="D47"/>
  <c r="D42"/>
  <c r="E31"/>
  <c r="E33"/>
  <c r="E35"/>
  <c r="E30"/>
  <c r="D31"/>
  <c r="D32"/>
  <c r="D33"/>
  <c r="D34"/>
  <c r="D35"/>
  <c r="D30"/>
  <c r="D107"/>
  <c r="D110"/>
  <c r="D99"/>
  <c r="D106" s="1"/>
  <c r="D100"/>
  <c r="D101"/>
  <c r="D108" s="1"/>
  <c r="D102"/>
  <c r="D109" s="1"/>
  <c r="D103"/>
  <c r="D98"/>
  <c r="D59"/>
  <c r="D89" s="1"/>
  <c r="D55"/>
  <c r="D85" s="1"/>
  <c r="D105" s="1"/>
</calcChain>
</file>

<file path=xl/sharedStrings.xml><?xml version="1.0" encoding="utf-8"?>
<sst xmlns="http://schemas.openxmlformats.org/spreadsheetml/2006/main" count="188" uniqueCount="80">
  <si>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</si>
  <si>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</si>
  <si>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</si>
  <si>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</si>
  <si>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</si>
  <si>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</si>
  <si>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</si>
  <si>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</si>
  <si>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</si>
  <si>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</si>
  <si>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</si>
  <si>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</si>
  <si>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</si>
  <si>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</si>
  <si>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</si>
  <si>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</si>
  <si>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</si>
  <si>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</si>
  <si>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</si>
  <si>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</si>
  <si>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</si>
  <si>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</si>
  <si>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1.1.</t>
  </si>
  <si>
    <t>1.2.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</si>
  <si>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</si>
  <si>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</si>
  <si>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</si>
  <si>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</si>
  <si>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</si>
  <si>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</si>
  <si>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</si>
  <si>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</si>
  <si>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</si>
  <si>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</si>
  <si>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</si>
  <si>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</si>
  <si>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</si>
  <si>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Примечание (причины не достижения/перевыполнения показателя)</t>
  </si>
  <si>
    <t>Отчёт о достижении целевых показателей муниципальной программы</t>
  </si>
  <si>
    <r>
      <t xml:space="preserve">на </t>
    </r>
    <r>
      <rPr>
        <u/>
        <sz val="12"/>
        <color theme="1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_01___»__</t>
    </r>
    <r>
      <rPr>
        <u/>
        <sz val="12"/>
        <color theme="1"/>
        <rFont val="Times New Roman"/>
        <family val="1"/>
        <charset val="204"/>
      </rPr>
      <t>апреля</t>
    </r>
    <r>
      <rPr>
        <sz val="12"/>
        <color theme="1"/>
        <rFont val="Times New Roman"/>
        <family val="1"/>
        <charset val="204"/>
      </rPr>
      <t>____2022  года</t>
    </r>
  </si>
  <si>
    <t>Ответственный исполнитель/соисполнитель: Тищенко С.Б.</t>
  </si>
  <si>
    <t>Подпрограмма 1 Организация и обеспечение мероприятий в сфере гражданской обороны, защиты населения и территории поселения от чрезвычайных ситуаций.</t>
  </si>
  <si>
    <t>1.1.1.</t>
  </si>
  <si>
    <t xml:space="preserve">Основное мероприятие «Защита населения от чрезвычайных ситуаций природного и техногенного характера».
(показатель 1.1, 1.2)
</t>
  </si>
  <si>
    <t>Профилактика и противодействие распространению новой коронавирусной инфекции COVID-19.</t>
  </si>
  <si>
    <t>1.1.2.</t>
  </si>
  <si>
    <t>Осуществление через СМИ информацион-ных сообщений, трансляцию ви-деорепортажей, пуб-ликацию статей и заметок, с целью предупреждения чрезвычайных ситу-аций, изготовление памяток, листовок..</t>
  </si>
  <si>
    <t>1.1.3.</t>
  </si>
  <si>
    <t xml:space="preserve">Обслуживание систем оповещения (сирены С-40). </t>
  </si>
  <si>
    <t xml:space="preserve">Основное мероприятие «Обеспечение безопасности людей на водных объектах, охрана их жизни и здоровья».
(показатель 1.3)
</t>
  </si>
  <si>
    <t xml:space="preserve">Основное мероприятие «Обеспечение первичных мер пожарной безопасности в границах поселения». 
(показатель 2.1; 2.2.)
</t>
  </si>
  <si>
    <t>Подпрограмма 2 Укрепление пожарной безопасности в городском поселении Новоаганск</t>
  </si>
  <si>
    <t xml:space="preserve">Ответственный исполнитель (служба по делам ГО, ЧС и ПБ администрации)
</t>
  </si>
  <si>
    <t>Руководитель  структурного подразделения администрации поселения __________________________ С.Б. Тищенко</t>
  </si>
  <si>
    <t>Исполнитель: Тищенко Сергей Борисович, начальник службы по делам ГО, ЧС и ПБ администрации, тел.: 8 (34668) 51033</t>
  </si>
  <si>
    <t>Отдел финансов администрации поселения___________________ Т.Т. Черных</t>
  </si>
  <si>
    <t>Отдел экономики администрации поселения__________________ Л.Г. Мальцева</t>
  </si>
  <si>
    <t>план на 2022 год</t>
  </si>
  <si>
    <t>на 01.04.2022г.</t>
  </si>
  <si>
    <t>на 01.07.2022г.</t>
  </si>
  <si>
    <t>на 01.10.2022 г.</t>
  </si>
  <si>
    <t>на 31.12.2022 г.</t>
  </si>
  <si>
    <t>«Безопасность жизнедеятельности в городском поселении Новоаганск»</t>
  </si>
  <si>
    <t>Программа утверждена постановлением администрации городского поселения Новоаганск от 02.12.2021 № 440</t>
  </si>
  <si>
    <t>(в редакции  02.12.2021 _№440)</t>
  </si>
  <si>
    <t>Значение показателя на 2022  год (план)</t>
  </si>
  <si>
    <t>на 01.04.2022</t>
  </si>
  <si>
    <t>на 01.07.2022</t>
  </si>
  <si>
    <t>на 01.10.2022</t>
  </si>
  <si>
    <t>за 2022 год (факт)</t>
  </si>
  <si>
    <t>Руководитель структурного подразделения администрации поселения: __________________________ С.Б. Тищенко</t>
  </si>
  <si>
    <t>Исполнитель: ФИО,  Тищенко Сергей Борисович, начальник службы по делам ГО, ЧС и ПБ администрации, тел.: 8 (34668) 51033</t>
  </si>
  <si>
    <t>1.3.</t>
  </si>
  <si>
    <t>2.2.</t>
  </si>
  <si>
    <t>Количество пострадавших в чрезвычайных ситуациях природного и техногенного характера, чел.</t>
  </si>
  <si>
    <t>Полнота проведения мероприя-тий по про-филактике и противо-действию распростра-нению но-вой корона-вирусной инфекции.</t>
  </si>
  <si>
    <r>
      <t>Количество спасательных постов в местах массового отдыха людей на водных объектах, единицы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</si>
  <si>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Количество профилактических мероприятий по жилому сектору в целях приведения в соответствие с требованиями норм и правил пожарной безопасности, ед.  </t>
  </si>
  <si>
    <t xml:space="preserve">Доля  противопожарных водоисточников в состоянии готовности,%  </t>
  </si>
  <si>
    <t>на «01» июля 2022  года</t>
  </si>
</sst>
</file>

<file path=xl/styles.xml><?xml version="1.0" encoding="utf-8"?>
<styleSheet xmlns="http://schemas.openxmlformats.org/spreadsheetml/2006/main">
  <numFmts count="9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0.0%"/>
    <numFmt numFmtId="169" formatCode="#,##0.0_ ;\-#,##0.0\ "/>
    <numFmt numFmtId="170" formatCode="#,##0.00;[Red]\-#,##0.00;0.00"/>
    <numFmt numFmtId="171" formatCode="#,##0.0"/>
    <numFmt numFmtId="172" formatCode="#,##0.00_ ;\-#,##0.00\ 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5" fontId="1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20" xfId="0" applyNumberFormat="1" applyFont="1" applyFill="1" applyBorder="1" applyAlignment="1" applyProtection="1">
      <alignment horizontal="center" vertical="top" wrapText="1"/>
    </xf>
    <xf numFmtId="10" fontId="6" fillId="0" borderId="16" xfId="0" applyNumberFormat="1" applyFont="1" applyFill="1" applyBorder="1" applyAlignment="1" applyProtection="1">
      <alignment horizontal="center" vertical="top" wrapText="1"/>
    </xf>
    <xf numFmtId="10" fontId="6" fillId="0" borderId="21" xfId="0" applyNumberFormat="1" applyFont="1" applyFill="1" applyBorder="1" applyAlignment="1" applyProtection="1">
      <alignment horizontal="center" vertical="top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1" fontId="6" fillId="0" borderId="27" xfId="0" applyNumberFormat="1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64" fontId="11" fillId="0" borderId="5" xfId="0" applyNumberFormat="1" applyFont="1" applyFill="1" applyBorder="1" applyAlignment="1" applyProtection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0" fontId="3" fillId="0" borderId="15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11" fillId="0" borderId="2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justify" vertical="top"/>
    </xf>
    <xf numFmtId="0" fontId="14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2" fillId="0" borderId="19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Fill="1" applyBorder="1" applyAlignment="1" applyProtection="1">
      <alignment vertical="top"/>
    </xf>
    <xf numFmtId="0" fontId="1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3" fontId="6" fillId="0" borderId="18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</xf>
    <xf numFmtId="167" fontId="6" fillId="0" borderId="19" xfId="1" applyNumberFormat="1" applyFont="1" applyBorder="1" applyAlignment="1">
      <alignment horizontal="center" vertical="top" wrapText="1"/>
    </xf>
    <xf numFmtId="0" fontId="6" fillId="0" borderId="20" xfId="0" applyFont="1" applyBorder="1"/>
    <xf numFmtId="3" fontId="6" fillId="0" borderId="45" xfId="0" applyNumberFormat="1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</xf>
    <xf numFmtId="167" fontId="6" fillId="0" borderId="20" xfId="1" applyNumberFormat="1" applyFont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6" fillId="0" borderId="1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1" fillId="0" borderId="32" xfId="0" applyFont="1" applyFill="1" applyBorder="1" applyAlignment="1" applyProtection="1">
      <alignment horizontal="left" vertical="center" wrapText="1"/>
    </xf>
    <xf numFmtId="0" fontId="12" fillId="0" borderId="14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169" fontId="6" fillId="0" borderId="20" xfId="1" applyNumberFormat="1" applyFont="1" applyFill="1" applyBorder="1" applyAlignment="1" applyProtection="1">
      <alignment horizontal="center" vertical="center" wrapText="1"/>
    </xf>
    <xf numFmtId="166" fontId="11" fillId="0" borderId="20" xfId="1" applyNumberFormat="1" applyFont="1" applyFill="1" applyBorder="1" applyAlignment="1" applyProtection="1">
      <alignment horizontal="center" vertical="center" wrapText="1"/>
    </xf>
    <xf numFmtId="169" fontId="11" fillId="0" borderId="20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168" fontId="6" fillId="0" borderId="20" xfId="1" applyNumberFormat="1" applyFont="1" applyFill="1" applyBorder="1" applyAlignment="1" applyProtection="1">
      <alignment horizontal="center" vertical="center" wrapText="1"/>
    </xf>
    <xf numFmtId="10" fontId="11" fillId="0" borderId="20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68" fontId="22" fillId="0" borderId="20" xfId="0" applyNumberFormat="1" applyFont="1" applyBorder="1" applyAlignment="1">
      <alignment horizontal="center" vertical="center" wrapText="1"/>
    </xf>
    <xf numFmtId="166" fontId="6" fillId="0" borderId="20" xfId="1" applyNumberFormat="1" applyFont="1" applyFill="1" applyBorder="1" applyAlignment="1" applyProtection="1">
      <alignment horizontal="center" vertical="center" wrapText="1"/>
    </xf>
    <xf numFmtId="10" fontId="6" fillId="0" borderId="20" xfId="1" applyNumberFormat="1" applyFont="1" applyFill="1" applyBorder="1" applyAlignment="1" applyProtection="1">
      <alignment horizontal="center" vertical="center" wrapText="1"/>
    </xf>
    <xf numFmtId="166" fontId="6" fillId="0" borderId="37" xfId="1" applyNumberFormat="1" applyFont="1" applyFill="1" applyBorder="1" applyAlignment="1" applyProtection="1">
      <alignment horizontal="center" vertical="center" wrapText="1"/>
    </xf>
    <xf numFmtId="10" fontId="6" fillId="0" borderId="37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6" fontId="6" fillId="0" borderId="11" xfId="1" applyNumberFormat="1" applyFont="1" applyFill="1" applyBorder="1" applyAlignment="1" applyProtection="1">
      <alignment horizontal="center" vertical="center" wrapText="1"/>
    </xf>
    <xf numFmtId="10" fontId="6" fillId="0" borderId="11" xfId="1" applyNumberFormat="1" applyFont="1" applyFill="1" applyBorder="1" applyAlignment="1" applyProtection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69" fontId="11" fillId="0" borderId="19" xfId="1" applyNumberFormat="1" applyFont="1" applyFill="1" applyBorder="1" applyAlignment="1" applyProtection="1">
      <alignment horizontal="center" vertical="center" wrapText="1"/>
    </xf>
    <xf numFmtId="10" fontId="11" fillId="0" borderId="1" xfId="1" applyNumberFormat="1" applyFont="1" applyFill="1" applyBorder="1" applyAlignment="1" applyProtection="1">
      <alignment horizontal="center" vertical="center" wrapText="1"/>
    </xf>
    <xf numFmtId="10" fontId="6" fillId="0" borderId="15" xfId="1" applyNumberFormat="1" applyFont="1" applyFill="1" applyBorder="1" applyAlignment="1" applyProtection="1">
      <alignment horizontal="center" vertical="center" wrapText="1"/>
    </xf>
    <xf numFmtId="10" fontId="6" fillId="0" borderId="38" xfId="1" applyNumberFormat="1" applyFont="1" applyFill="1" applyBorder="1" applyAlignment="1" applyProtection="1">
      <alignment horizontal="center" vertical="center" wrapText="1"/>
    </xf>
    <xf numFmtId="10" fontId="6" fillId="0" borderId="2" xfId="1" applyNumberFormat="1" applyFont="1" applyFill="1" applyBorder="1" applyAlignment="1" applyProtection="1">
      <alignment horizontal="center" vertical="center" wrapText="1"/>
    </xf>
    <xf numFmtId="10" fontId="11" fillId="0" borderId="19" xfId="1" applyNumberFormat="1" applyFont="1" applyFill="1" applyBorder="1" applyAlignment="1" applyProtection="1">
      <alignment horizontal="center" vertical="center" wrapText="1"/>
    </xf>
    <xf numFmtId="166" fontId="11" fillId="0" borderId="19" xfId="1" applyNumberFormat="1" applyFont="1" applyFill="1" applyBorder="1" applyAlignment="1" applyProtection="1">
      <alignment horizontal="center" vertical="center" wrapText="1"/>
    </xf>
    <xf numFmtId="164" fontId="6" fillId="0" borderId="19" xfId="1" applyNumberFormat="1" applyFont="1" applyFill="1" applyBorder="1" applyAlignment="1" applyProtection="1">
      <alignment horizontal="center" vertical="center" wrapText="1"/>
    </xf>
    <xf numFmtId="10" fontId="11" fillId="0" borderId="15" xfId="1" applyNumberFormat="1" applyFont="1" applyFill="1" applyBorder="1" applyAlignment="1" applyProtection="1">
      <alignment horizontal="center" vertical="center" wrapText="1"/>
    </xf>
    <xf numFmtId="166" fontId="6" fillId="0" borderId="19" xfId="1" applyNumberFormat="1" applyFont="1" applyFill="1" applyBorder="1" applyAlignment="1" applyProtection="1">
      <alignment horizontal="center" vertical="center" wrapText="1"/>
    </xf>
    <xf numFmtId="10" fontId="6" fillId="0" borderId="19" xfId="1" applyNumberFormat="1" applyFont="1" applyFill="1" applyBorder="1" applyAlignment="1" applyProtection="1">
      <alignment horizontal="center" vertical="center" wrapText="1"/>
    </xf>
    <xf numFmtId="10" fontId="6" fillId="0" borderId="1" xfId="1" applyNumberFormat="1" applyFont="1" applyFill="1" applyBorder="1" applyAlignment="1" applyProtection="1">
      <alignment horizontal="center" vertical="center" wrapText="1"/>
    </xf>
    <xf numFmtId="169" fontId="6" fillId="0" borderId="11" xfId="1" applyNumberFormat="1" applyFont="1" applyFill="1" applyBorder="1" applyAlignment="1" applyProtection="1">
      <alignment horizontal="center" vertical="center" wrapText="1"/>
    </xf>
    <xf numFmtId="10" fontId="11" fillId="0" borderId="30" xfId="1" applyNumberFormat="1" applyFont="1" applyFill="1" applyBorder="1" applyAlignment="1" applyProtection="1">
      <alignment horizontal="center" vertical="center" wrapText="1"/>
    </xf>
    <xf numFmtId="168" fontId="11" fillId="0" borderId="14" xfId="1" applyNumberFormat="1" applyFont="1" applyFill="1" applyBorder="1" applyAlignment="1" applyProtection="1">
      <alignment horizontal="center" vertical="center" wrapText="1"/>
    </xf>
    <xf numFmtId="169" fontId="11" fillId="0" borderId="16" xfId="1" applyNumberFormat="1" applyFont="1" applyFill="1" applyBorder="1" applyAlignment="1" applyProtection="1">
      <alignment horizontal="center" vertical="center" wrapText="1"/>
    </xf>
    <xf numFmtId="166" fontId="11" fillId="0" borderId="14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>
      <alignment wrapText="1"/>
    </xf>
    <xf numFmtId="168" fontId="11" fillId="0" borderId="32" xfId="1" applyNumberFormat="1" applyFont="1" applyFill="1" applyBorder="1" applyAlignment="1" applyProtection="1">
      <alignment horizontal="center" vertical="center" wrapText="1"/>
    </xf>
    <xf numFmtId="170" fontId="6" fillId="0" borderId="37" xfId="1" applyNumberFormat="1" applyFont="1" applyFill="1" applyBorder="1" applyAlignment="1" applyProtection="1">
      <alignment horizontal="center" vertical="center" wrapText="1"/>
    </xf>
    <xf numFmtId="169" fontId="6" fillId="0" borderId="19" xfId="1" applyNumberFormat="1" applyFont="1" applyFill="1" applyBorder="1" applyAlignment="1" applyProtection="1">
      <alignment horizontal="center" vertical="center" wrapText="1"/>
    </xf>
    <xf numFmtId="168" fontId="6" fillId="0" borderId="37" xfId="1" applyNumberFormat="1" applyFont="1" applyFill="1" applyBorder="1" applyAlignment="1" applyProtection="1">
      <alignment horizontal="center" vertical="center" wrapText="1"/>
    </xf>
    <xf numFmtId="168" fontId="11" fillId="0" borderId="20" xfId="1" applyNumberFormat="1" applyFont="1" applyFill="1" applyBorder="1" applyAlignment="1" applyProtection="1">
      <alignment horizontal="center" vertical="center" wrapText="1"/>
    </xf>
    <xf numFmtId="168" fontId="6" fillId="0" borderId="11" xfId="1" applyNumberFormat="1" applyFont="1" applyFill="1" applyBorder="1" applyAlignment="1" applyProtection="1">
      <alignment horizontal="center" vertical="center" wrapText="1"/>
    </xf>
    <xf numFmtId="168" fontId="11" fillId="0" borderId="19" xfId="1" applyNumberFormat="1" applyFont="1" applyFill="1" applyBorder="1" applyAlignment="1" applyProtection="1">
      <alignment horizontal="center" vertical="center" wrapText="1"/>
    </xf>
    <xf numFmtId="168" fontId="11" fillId="0" borderId="11" xfId="1" applyNumberFormat="1" applyFont="1" applyFill="1" applyBorder="1" applyAlignment="1" applyProtection="1">
      <alignment horizontal="center" vertical="center" wrapText="1"/>
    </xf>
    <xf numFmtId="171" fontId="6" fillId="0" borderId="45" xfId="0" applyNumberFormat="1" applyFont="1" applyBorder="1" applyAlignment="1" applyProtection="1">
      <alignment horizontal="center" vertical="top" wrapText="1"/>
      <protection locked="0"/>
    </xf>
    <xf numFmtId="172" fontId="6" fillId="0" borderId="20" xfId="1" applyNumberFormat="1" applyFont="1" applyBorder="1" applyAlignment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6" fillId="0" borderId="19" xfId="0" applyNumberFormat="1" applyFont="1" applyFill="1" applyBorder="1" applyAlignment="1" applyProtection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horizontal="center" vertical="top" wrapText="1"/>
    </xf>
    <xf numFmtId="49" fontId="6" fillId="0" borderId="18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left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 vertical="center" wrapText="1"/>
    </xf>
    <xf numFmtId="10" fontId="6" fillId="0" borderId="11" xfId="0" applyNumberFormat="1" applyFont="1" applyFill="1" applyBorder="1" applyAlignment="1" applyProtection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top" wrapText="1"/>
    </xf>
    <xf numFmtId="164" fontId="6" fillId="0" borderId="16" xfId="0" applyNumberFormat="1" applyFont="1" applyFill="1" applyBorder="1" applyAlignment="1" applyProtection="1">
      <alignment horizontal="center" vertical="top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top" wrapText="1"/>
    </xf>
    <xf numFmtId="164" fontId="6" fillId="0" borderId="35" xfId="0" applyNumberFormat="1" applyFont="1" applyFill="1" applyBorder="1" applyAlignment="1" applyProtection="1">
      <alignment horizontal="center" vertical="top" wrapText="1"/>
    </xf>
    <xf numFmtId="164" fontId="6" fillId="0" borderId="34" xfId="0" applyNumberFormat="1" applyFont="1" applyFill="1" applyBorder="1" applyAlignment="1" applyProtection="1">
      <alignment horizontal="center" vertical="top" wrapText="1"/>
    </xf>
    <xf numFmtId="164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/>
    </xf>
    <xf numFmtId="0" fontId="0" fillId="0" borderId="10" xfId="0" applyBorder="1"/>
    <xf numFmtId="0" fontId="11" fillId="0" borderId="40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22" xfId="0" applyFont="1" applyFill="1" applyBorder="1" applyAlignment="1" applyProtection="1">
      <alignment horizontal="left" vertical="top" wrapText="1"/>
    </xf>
    <xf numFmtId="0" fontId="6" fillId="0" borderId="39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36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center" vertical="top" wrapText="1"/>
    </xf>
    <xf numFmtId="0" fontId="6" fillId="0" borderId="42" xfId="0" applyFont="1" applyFill="1" applyBorder="1" applyAlignment="1" applyProtection="1">
      <alignment horizontal="center" vertical="top" wrapText="1"/>
    </xf>
    <xf numFmtId="0" fontId="6" fillId="0" borderId="33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164" fontId="11" fillId="0" borderId="42" xfId="0" applyNumberFormat="1" applyFont="1" applyFill="1" applyBorder="1" applyAlignment="1" applyProtection="1">
      <alignment horizontal="left" vertical="top"/>
    </xf>
    <xf numFmtId="164" fontId="11" fillId="0" borderId="1" xfId="0" applyNumberFormat="1" applyFont="1" applyFill="1" applyBorder="1" applyAlignment="1" applyProtection="1">
      <alignment horizontal="left" vertical="top"/>
    </xf>
    <xf numFmtId="164" fontId="11" fillId="0" borderId="43" xfId="0" applyNumberFormat="1" applyFont="1" applyFill="1" applyBorder="1" applyAlignment="1" applyProtection="1">
      <alignment horizontal="left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center" vertical="top" wrapText="1"/>
    </xf>
    <xf numFmtId="0" fontId="6" fillId="0" borderId="22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32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164" fontId="6" fillId="0" borderId="39" xfId="0" applyNumberFormat="1" applyFont="1" applyFill="1" applyBorder="1" applyAlignment="1" applyProtection="1">
      <alignment horizontal="left" vertical="top" wrapText="1"/>
    </xf>
    <xf numFmtId="164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36" xfId="0" applyNumberFormat="1" applyFont="1" applyFill="1" applyBorder="1" applyAlignment="1" applyProtection="1">
      <alignment horizontal="left" vertical="top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164" fontId="11" fillId="0" borderId="11" xfId="0" applyNumberFormat="1" applyFont="1" applyFill="1" applyBorder="1" applyAlignment="1" applyProtection="1">
      <alignment horizontal="left" vertical="top" wrapText="1"/>
    </xf>
    <xf numFmtId="164" fontId="11" fillId="0" borderId="10" xfId="0" applyNumberFormat="1" applyFont="1" applyFill="1" applyBorder="1" applyAlignment="1" applyProtection="1">
      <alignment horizontal="left" vertical="top" wrapText="1"/>
    </xf>
    <xf numFmtId="164" fontId="6" fillId="0" borderId="24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11" fillId="0" borderId="29" xfId="0" applyNumberFormat="1" applyFont="1" applyFill="1" applyBorder="1" applyAlignment="1" applyProtection="1">
      <alignment horizontal="center" vertical="top" wrapText="1"/>
    </xf>
    <xf numFmtId="164" fontId="11" fillId="0" borderId="7" xfId="0" applyNumberFormat="1" applyFont="1" applyFill="1" applyBorder="1" applyAlignment="1" applyProtection="1">
      <alignment horizontal="center" vertical="top" wrapText="1"/>
    </xf>
    <xf numFmtId="164" fontId="11" fillId="0" borderId="36" xfId="0" applyNumberFormat="1" applyFont="1" applyFill="1" applyBorder="1" applyAlignment="1" applyProtection="1">
      <alignment horizontal="center"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164" fontId="11" fillId="0" borderId="42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center" vertical="top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4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left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46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6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9" fontId="6" fillId="0" borderId="37" xfId="1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0"/>
  <sheetViews>
    <sheetView tabSelected="1" view="pageBreakPreview" zoomScale="115" zoomScaleSheetLayoutView="115" workbookViewId="0">
      <selection activeCell="I109" sqref="I109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3.5703125" style="1" customWidth="1"/>
    <col min="7" max="7" width="7.140625" style="1" customWidth="1"/>
    <col min="8" max="8" width="11.7109375" style="1" customWidth="1"/>
    <col min="9" max="9" width="10.42578125" style="1" customWidth="1"/>
    <col min="10" max="10" width="12.5703125" style="1" customWidth="1"/>
    <col min="11" max="11" width="8.7109375" style="1" customWidth="1"/>
    <col min="12" max="12" width="13" style="1" customWidth="1"/>
    <col min="13" max="13" width="7" style="1" customWidth="1"/>
    <col min="14" max="14" width="26.140625" style="4" customWidth="1"/>
    <col min="15" max="16384" width="9.140625" style="4"/>
  </cols>
  <sheetData>
    <row r="1" spans="1:14" ht="18.75">
      <c r="N1" s="5" t="s">
        <v>0</v>
      </c>
    </row>
    <row r="2" spans="1:14" s="6" customFormat="1" ht="24" customHeight="1">
      <c r="A2" s="156" t="s">
        <v>30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s="7" customFormat="1" ht="17.25" customHeight="1">
      <c r="F3" s="56" t="s">
        <v>62</v>
      </c>
    </row>
    <row r="4" spans="1:14" s="7" customFormat="1" ht="17.25" customHeight="1">
      <c r="F4" s="57" t="s">
        <v>32</v>
      </c>
    </row>
    <row r="5" spans="1:14" s="7" customFormat="1" ht="17.25" customHeight="1">
      <c r="F5" s="57"/>
    </row>
    <row r="6" spans="1:14" s="8" customFormat="1" ht="19.5" customHeight="1">
      <c r="A6" s="54"/>
      <c r="B6" s="54"/>
      <c r="C6" s="54"/>
      <c r="D6" s="54"/>
      <c r="E6" s="54"/>
      <c r="F6" s="58" t="s">
        <v>79</v>
      </c>
      <c r="G6" s="54"/>
      <c r="H6" s="54"/>
      <c r="I6" s="54"/>
      <c r="J6" s="54"/>
      <c r="K6" s="54"/>
      <c r="L6" s="54"/>
      <c r="M6" s="54"/>
      <c r="N6" s="54"/>
    </row>
    <row r="7" spans="1:14" s="8" customFormat="1" ht="13.5" customHeight="1">
      <c r="A7" s="54"/>
      <c r="B7" s="55"/>
      <c r="C7" s="55"/>
      <c r="D7" s="55"/>
      <c r="E7" s="55"/>
      <c r="F7" s="57" t="s">
        <v>33</v>
      </c>
      <c r="G7" s="55"/>
      <c r="H7" s="55"/>
      <c r="I7" s="55"/>
      <c r="J7" s="55"/>
      <c r="K7" s="55"/>
      <c r="L7" s="55"/>
      <c r="M7" s="55"/>
      <c r="N7" s="53"/>
    </row>
    <row r="8" spans="1:14" s="8" customFormat="1" ht="13.5" customHeight="1">
      <c r="A8" s="54"/>
      <c r="B8" s="55"/>
      <c r="C8" s="55"/>
      <c r="D8" s="55"/>
      <c r="E8" s="55"/>
      <c r="F8" s="57"/>
      <c r="G8" s="55"/>
      <c r="H8" s="55"/>
      <c r="I8" s="55"/>
      <c r="J8" s="55"/>
      <c r="K8" s="55"/>
      <c r="L8" s="55"/>
      <c r="M8" s="55"/>
      <c r="N8" s="53"/>
    </row>
    <row r="9" spans="1:14" s="8" customFormat="1" ht="13.5" customHeight="1">
      <c r="A9" s="60" t="s">
        <v>63</v>
      </c>
      <c r="B9" s="55"/>
      <c r="C9" s="55"/>
      <c r="D9" s="55"/>
      <c r="E9" s="55"/>
      <c r="F9" s="57"/>
      <c r="G9" s="55"/>
      <c r="H9" s="55"/>
      <c r="I9" s="55"/>
      <c r="J9" s="55"/>
      <c r="K9" s="55"/>
      <c r="L9" s="55"/>
      <c r="M9" s="55"/>
      <c r="N9" s="53"/>
    </row>
    <row r="10" spans="1:14" s="8" customFormat="1" ht="13.5" customHeight="1">
      <c r="A10" s="60" t="s">
        <v>64</v>
      </c>
      <c r="B10" s="55"/>
      <c r="C10" s="55"/>
      <c r="D10" s="55"/>
      <c r="E10" s="55"/>
      <c r="F10" s="57"/>
      <c r="G10" s="55"/>
      <c r="H10" s="55"/>
      <c r="I10" s="55"/>
      <c r="J10" s="55"/>
      <c r="K10" s="55"/>
      <c r="L10" s="55"/>
      <c r="M10" s="55"/>
      <c r="N10" s="53"/>
    </row>
    <row r="11" spans="1:14" s="8" customFormat="1" ht="13.5" customHeight="1">
      <c r="A11" s="60"/>
      <c r="B11" s="63"/>
      <c r="C11" s="63"/>
      <c r="D11" s="63"/>
      <c r="E11" s="63"/>
      <c r="F11" s="64"/>
      <c r="G11" s="63"/>
      <c r="H11" s="63"/>
      <c r="I11" s="63"/>
      <c r="J11" s="63"/>
      <c r="K11" s="63"/>
      <c r="L11" s="63"/>
      <c r="M11" s="63"/>
      <c r="N11" s="53"/>
    </row>
    <row r="12" spans="1:14">
      <c r="A12" s="60" t="s">
        <v>40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4" ht="13.5" thickBot="1">
      <c r="A13" s="60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2" t="s">
        <v>1</v>
      </c>
    </row>
    <row r="14" spans="1:14" ht="15" customHeight="1">
      <c r="A14" s="214" t="s">
        <v>2</v>
      </c>
      <c r="B14" s="216" t="s">
        <v>3</v>
      </c>
      <c r="C14" s="216" t="s">
        <v>4</v>
      </c>
      <c r="D14" s="168" t="s">
        <v>5</v>
      </c>
      <c r="E14" s="169"/>
      <c r="F14" s="170" t="s">
        <v>34</v>
      </c>
      <c r="G14" s="171"/>
      <c r="H14" s="171"/>
      <c r="I14" s="171"/>
      <c r="J14" s="171"/>
      <c r="K14" s="171"/>
      <c r="L14" s="171"/>
      <c r="M14" s="172"/>
      <c r="N14" s="159" t="s">
        <v>6</v>
      </c>
    </row>
    <row r="15" spans="1:14" ht="28.5" customHeight="1">
      <c r="A15" s="207"/>
      <c r="B15" s="217"/>
      <c r="C15" s="217"/>
      <c r="D15" s="162" t="s">
        <v>57</v>
      </c>
      <c r="E15" s="164" t="s">
        <v>7</v>
      </c>
      <c r="F15" s="173" t="s">
        <v>58</v>
      </c>
      <c r="G15" s="167"/>
      <c r="H15" s="166" t="s">
        <v>59</v>
      </c>
      <c r="I15" s="167"/>
      <c r="J15" s="173" t="s">
        <v>60</v>
      </c>
      <c r="K15" s="167"/>
      <c r="L15" s="173" t="s">
        <v>61</v>
      </c>
      <c r="M15" s="167"/>
      <c r="N15" s="160"/>
    </row>
    <row r="16" spans="1:14" ht="40.9" customHeight="1">
      <c r="A16" s="215"/>
      <c r="B16" s="163"/>
      <c r="C16" s="163"/>
      <c r="D16" s="163"/>
      <c r="E16" s="165"/>
      <c r="F16" s="9" t="s">
        <v>9</v>
      </c>
      <c r="G16" s="10" t="s">
        <v>7</v>
      </c>
      <c r="H16" s="9" t="s">
        <v>9</v>
      </c>
      <c r="I16" s="10" t="s">
        <v>7</v>
      </c>
      <c r="J16" s="9" t="s">
        <v>9</v>
      </c>
      <c r="K16" s="11" t="s">
        <v>7</v>
      </c>
      <c r="L16" s="9" t="s">
        <v>9</v>
      </c>
      <c r="M16" s="11" t="s">
        <v>7</v>
      </c>
      <c r="N16" s="161"/>
    </row>
    <row r="17" spans="1:14" s="19" customFormat="1" ht="16.5" thickBot="1">
      <c r="A17" s="12">
        <v>1</v>
      </c>
      <c r="B17" s="13">
        <v>2</v>
      </c>
      <c r="C17" s="13">
        <v>3</v>
      </c>
      <c r="D17" s="15">
        <v>4</v>
      </c>
      <c r="E17" s="16">
        <v>5</v>
      </c>
      <c r="F17" s="15">
        <v>6</v>
      </c>
      <c r="G17" s="16">
        <v>7</v>
      </c>
      <c r="H17" s="14">
        <v>8</v>
      </c>
      <c r="I17" s="16">
        <v>9</v>
      </c>
      <c r="J17" s="14">
        <v>10</v>
      </c>
      <c r="K17" s="16">
        <v>11</v>
      </c>
      <c r="L17" s="14">
        <v>12</v>
      </c>
      <c r="M17" s="17">
        <v>13</v>
      </c>
      <c r="N17" s="18">
        <v>14</v>
      </c>
    </row>
    <row r="18" spans="1:14" ht="19.7" customHeight="1">
      <c r="A18" s="208" t="s">
        <v>10</v>
      </c>
      <c r="B18" s="209"/>
      <c r="C18" s="20" t="s">
        <v>11</v>
      </c>
      <c r="D18" s="118">
        <f>D30</f>
        <v>1721.6000000000001</v>
      </c>
      <c r="E18" s="136">
        <f>E30</f>
        <v>1</v>
      </c>
      <c r="F18" s="118">
        <f>F30</f>
        <v>97.833399999999997</v>
      </c>
      <c r="G18" s="142">
        <f>F18/D18</f>
        <v>5.6827021375464679E-2</v>
      </c>
      <c r="H18" s="118">
        <f>H30</f>
        <v>316.35937999999999</v>
      </c>
      <c r="I18" s="142">
        <f>H18/D18</f>
        <v>0.18375893355018585</v>
      </c>
      <c r="J18" s="124"/>
      <c r="K18" s="123"/>
      <c r="L18" s="124"/>
      <c r="M18" s="131"/>
      <c r="N18" s="157"/>
    </row>
    <row r="19" spans="1:14" ht="22.5" customHeight="1">
      <c r="A19" s="210"/>
      <c r="B19" s="211"/>
      <c r="C19" s="21" t="s">
        <v>12</v>
      </c>
      <c r="D19" s="102">
        <f t="shared" ref="D19:F23" si="0">D31</f>
        <v>0</v>
      </c>
      <c r="E19" s="132">
        <f t="shared" si="0"/>
        <v>0</v>
      </c>
      <c r="F19" s="118">
        <f t="shared" si="0"/>
        <v>0</v>
      </c>
      <c r="G19" s="132">
        <f t="shared" ref="G19:H19" si="1">G31</f>
        <v>0</v>
      </c>
      <c r="H19" s="118">
        <f t="shared" si="1"/>
        <v>0</v>
      </c>
      <c r="I19" s="132">
        <f t="shared" ref="I19" si="2">I31</f>
        <v>0</v>
      </c>
      <c r="J19" s="108"/>
      <c r="K19" s="108"/>
      <c r="L19" s="108"/>
      <c r="M19" s="108"/>
      <c r="N19" s="158"/>
    </row>
    <row r="20" spans="1:14" ht="33.6" customHeight="1">
      <c r="A20" s="210"/>
      <c r="B20" s="211"/>
      <c r="C20" s="22" t="s">
        <v>13</v>
      </c>
      <c r="D20" s="102">
        <f t="shared" si="0"/>
        <v>0</v>
      </c>
      <c r="E20" s="132">
        <f t="shared" si="0"/>
        <v>0</v>
      </c>
      <c r="F20" s="118">
        <f t="shared" si="0"/>
        <v>0</v>
      </c>
      <c r="G20" s="132">
        <f t="shared" ref="G20:H20" si="3">G32</f>
        <v>0</v>
      </c>
      <c r="H20" s="118">
        <f t="shared" si="3"/>
        <v>0</v>
      </c>
      <c r="I20" s="132">
        <f t="shared" ref="I20" si="4">I32</f>
        <v>0</v>
      </c>
      <c r="J20" s="110"/>
      <c r="K20" s="111"/>
      <c r="L20" s="110"/>
      <c r="M20" s="111"/>
      <c r="N20" s="158"/>
    </row>
    <row r="21" spans="1:14" ht="46.5" customHeight="1">
      <c r="A21" s="210"/>
      <c r="B21" s="211"/>
      <c r="C21" s="52" t="s">
        <v>31</v>
      </c>
      <c r="D21" s="102">
        <f t="shared" si="0"/>
        <v>0</v>
      </c>
      <c r="E21" s="132">
        <f t="shared" si="0"/>
        <v>0</v>
      </c>
      <c r="F21" s="118">
        <f t="shared" si="0"/>
        <v>0</v>
      </c>
      <c r="G21" s="132">
        <f t="shared" ref="G21:H21" si="5">G33</f>
        <v>0</v>
      </c>
      <c r="H21" s="118">
        <f t="shared" si="5"/>
        <v>0</v>
      </c>
      <c r="I21" s="132">
        <f t="shared" ref="I21" si="6">I33</f>
        <v>0</v>
      </c>
      <c r="J21" s="110"/>
      <c r="K21" s="116"/>
      <c r="L21" s="115"/>
      <c r="M21" s="116"/>
      <c r="N21" s="158"/>
    </row>
    <row r="22" spans="1:14" ht="15.75">
      <c r="A22" s="210"/>
      <c r="B22" s="211"/>
      <c r="C22" s="23" t="s">
        <v>14</v>
      </c>
      <c r="D22" s="102">
        <f t="shared" si="0"/>
        <v>1721.6000000000001</v>
      </c>
      <c r="E22" s="132">
        <f t="shared" si="0"/>
        <v>1</v>
      </c>
      <c r="F22" s="118">
        <f t="shared" si="0"/>
        <v>97.833399999999997</v>
      </c>
      <c r="G22" s="142">
        <f>F22/D22</f>
        <v>5.6827021375464679E-2</v>
      </c>
      <c r="H22" s="118">
        <f t="shared" ref="H22:I22" si="7">H34</f>
        <v>316.35937999999999</v>
      </c>
      <c r="I22" s="142">
        <f>H22/D22</f>
        <v>0.18375893355018585</v>
      </c>
      <c r="J22" s="110"/>
      <c r="K22" s="116"/>
      <c r="L22" s="115"/>
      <c r="M22" s="116"/>
      <c r="N22" s="158"/>
    </row>
    <row r="23" spans="1:14" ht="30.75" customHeight="1">
      <c r="A23" s="212"/>
      <c r="B23" s="213"/>
      <c r="C23" s="24" t="s">
        <v>15</v>
      </c>
      <c r="D23" s="102">
        <f t="shared" si="0"/>
        <v>0</v>
      </c>
      <c r="E23" s="132">
        <f t="shared" si="0"/>
        <v>0</v>
      </c>
      <c r="F23" s="118">
        <f t="shared" si="0"/>
        <v>0</v>
      </c>
      <c r="G23" s="143">
        <v>0</v>
      </c>
      <c r="H23" s="118">
        <f t="shared" ref="H23:I23" si="8">H35</f>
        <v>0</v>
      </c>
      <c r="I23" s="143">
        <v>0</v>
      </c>
      <c r="J23" s="115"/>
      <c r="K23" s="116"/>
      <c r="L23" s="115"/>
      <c r="M23" s="116"/>
      <c r="N23" s="158"/>
    </row>
    <row r="24" spans="1:14" ht="30.75" customHeight="1">
      <c r="A24" s="182" t="s">
        <v>16</v>
      </c>
      <c r="B24" s="183"/>
      <c r="C24" s="25" t="s">
        <v>17</v>
      </c>
      <c r="D24" s="102">
        <v>0</v>
      </c>
      <c r="E24" s="132">
        <v>0</v>
      </c>
      <c r="F24" s="102">
        <v>0</v>
      </c>
      <c r="G24" s="140">
        <v>0</v>
      </c>
      <c r="H24" s="102">
        <v>0</v>
      </c>
      <c r="I24" s="140">
        <v>0</v>
      </c>
      <c r="J24" s="101"/>
      <c r="K24" s="105"/>
      <c r="L24" s="101"/>
      <c r="M24" s="105"/>
      <c r="N24" s="26"/>
    </row>
    <row r="25" spans="1:14" ht="20.25" customHeight="1">
      <c r="A25" s="184"/>
      <c r="B25" s="185"/>
      <c r="C25" s="27" t="s">
        <v>12</v>
      </c>
      <c r="D25" s="102">
        <v>0</v>
      </c>
      <c r="E25" s="132">
        <v>0</v>
      </c>
      <c r="F25" s="102">
        <v>0</v>
      </c>
      <c r="G25" s="140">
        <v>0</v>
      </c>
      <c r="H25" s="102">
        <v>0</v>
      </c>
      <c r="I25" s="140">
        <v>0</v>
      </c>
      <c r="J25" s="108"/>
      <c r="K25" s="108"/>
      <c r="L25" s="108"/>
      <c r="M25" s="108"/>
      <c r="N25" s="26"/>
    </row>
    <row r="26" spans="1:14" ht="30.75" customHeight="1">
      <c r="A26" s="184"/>
      <c r="B26" s="185"/>
      <c r="C26" s="28" t="s">
        <v>13</v>
      </c>
      <c r="D26" s="102">
        <v>0</v>
      </c>
      <c r="E26" s="132">
        <v>0</v>
      </c>
      <c r="F26" s="102">
        <v>0</v>
      </c>
      <c r="G26" s="140">
        <v>0</v>
      </c>
      <c r="H26" s="102">
        <v>0</v>
      </c>
      <c r="I26" s="140">
        <v>0</v>
      </c>
      <c r="J26" s="110"/>
      <c r="K26" s="111"/>
      <c r="L26" s="110"/>
      <c r="M26" s="111"/>
      <c r="N26" s="26"/>
    </row>
    <row r="27" spans="1:14" ht="48" customHeight="1">
      <c r="A27" s="184"/>
      <c r="B27" s="185"/>
      <c r="C27" s="52" t="s">
        <v>31</v>
      </c>
      <c r="D27" s="102">
        <v>0</v>
      </c>
      <c r="E27" s="132">
        <v>0</v>
      </c>
      <c r="F27" s="102">
        <v>0</v>
      </c>
      <c r="G27" s="140">
        <v>0</v>
      </c>
      <c r="H27" s="102">
        <v>0</v>
      </c>
      <c r="I27" s="140">
        <v>0</v>
      </c>
      <c r="J27" s="115"/>
      <c r="K27" s="116"/>
      <c r="L27" s="115"/>
      <c r="M27" s="116"/>
      <c r="N27" s="26"/>
    </row>
    <row r="28" spans="1:14" ht="20.25" customHeight="1">
      <c r="A28" s="184"/>
      <c r="B28" s="185"/>
      <c r="C28" s="29" t="s">
        <v>14</v>
      </c>
      <c r="D28" s="102">
        <v>0</v>
      </c>
      <c r="E28" s="132">
        <v>0</v>
      </c>
      <c r="F28" s="102">
        <v>0</v>
      </c>
      <c r="G28" s="140">
        <v>0</v>
      </c>
      <c r="H28" s="102">
        <v>0</v>
      </c>
      <c r="I28" s="140">
        <v>0</v>
      </c>
      <c r="J28" s="115"/>
      <c r="K28" s="116"/>
      <c r="L28" s="115"/>
      <c r="M28" s="116"/>
      <c r="N28" s="26"/>
    </row>
    <row r="29" spans="1:14" ht="30.75" customHeight="1">
      <c r="A29" s="186"/>
      <c r="B29" s="187"/>
      <c r="C29" s="30" t="s">
        <v>15</v>
      </c>
      <c r="D29" s="102">
        <v>0</v>
      </c>
      <c r="E29" s="132">
        <v>0</v>
      </c>
      <c r="F29" s="102">
        <v>0</v>
      </c>
      <c r="G29" s="140">
        <v>0</v>
      </c>
      <c r="H29" s="102">
        <v>0</v>
      </c>
      <c r="I29" s="140">
        <v>0</v>
      </c>
      <c r="J29" s="115"/>
      <c r="K29" s="116"/>
      <c r="L29" s="115"/>
      <c r="M29" s="116"/>
      <c r="N29" s="26"/>
    </row>
    <row r="30" spans="1:14" ht="30.75" customHeight="1">
      <c r="A30" s="182" t="s">
        <v>18</v>
      </c>
      <c r="B30" s="183"/>
      <c r="C30" s="25" t="s">
        <v>17</v>
      </c>
      <c r="D30" s="102">
        <f>D105</f>
        <v>1721.6000000000001</v>
      </c>
      <c r="E30" s="132">
        <f>E105</f>
        <v>1</v>
      </c>
      <c r="F30" s="102">
        <f>F105</f>
        <v>97.833399999999997</v>
      </c>
      <c r="G30" s="140">
        <f>F30/D30</f>
        <v>5.6827021375464679E-2</v>
      </c>
      <c r="H30" s="102">
        <f>H105</f>
        <v>316.35937999999999</v>
      </c>
      <c r="I30" s="142">
        <f>H30/D30</f>
        <v>0.18375893355018585</v>
      </c>
      <c r="J30" s="101"/>
      <c r="K30" s="105"/>
      <c r="L30" s="101"/>
      <c r="M30" s="105"/>
      <c r="N30" s="26"/>
    </row>
    <row r="31" spans="1:14" ht="30.75" customHeight="1">
      <c r="A31" s="184"/>
      <c r="B31" s="185"/>
      <c r="C31" s="27" t="s">
        <v>12</v>
      </c>
      <c r="D31" s="102">
        <f t="shared" ref="D31:G41" si="9">D106</f>
        <v>0</v>
      </c>
      <c r="E31" s="132">
        <f t="shared" si="9"/>
        <v>0</v>
      </c>
      <c r="F31" s="102">
        <f t="shared" si="9"/>
        <v>0</v>
      </c>
      <c r="G31" s="140">
        <f t="shared" ref="G31:H31" si="10">G106</f>
        <v>0</v>
      </c>
      <c r="H31" s="102">
        <f t="shared" si="10"/>
        <v>0</v>
      </c>
      <c r="I31" s="140">
        <f t="shared" ref="I31" si="11">I106</f>
        <v>0</v>
      </c>
      <c r="J31" s="108"/>
      <c r="K31" s="108"/>
      <c r="L31" s="108"/>
      <c r="M31" s="108"/>
      <c r="N31" s="26"/>
    </row>
    <row r="32" spans="1:14" ht="30.75" customHeight="1">
      <c r="A32" s="184"/>
      <c r="B32" s="185"/>
      <c r="C32" s="28" t="s">
        <v>13</v>
      </c>
      <c r="D32" s="102">
        <f t="shared" si="9"/>
        <v>0</v>
      </c>
      <c r="E32" s="132">
        <f t="shared" si="9"/>
        <v>0</v>
      </c>
      <c r="F32" s="102">
        <f t="shared" si="9"/>
        <v>0</v>
      </c>
      <c r="G32" s="140">
        <f t="shared" ref="G32:H32" si="12">G107</f>
        <v>0</v>
      </c>
      <c r="H32" s="102">
        <f t="shared" si="12"/>
        <v>0</v>
      </c>
      <c r="I32" s="140">
        <f t="shared" ref="I32" si="13">I107</f>
        <v>0</v>
      </c>
      <c r="J32" s="110"/>
      <c r="K32" s="111"/>
      <c r="L32" s="110"/>
      <c r="M32" s="111"/>
      <c r="N32" s="26"/>
    </row>
    <row r="33" spans="1:14" ht="48.75" customHeight="1">
      <c r="A33" s="184"/>
      <c r="B33" s="185"/>
      <c r="C33" s="52" t="s">
        <v>31</v>
      </c>
      <c r="D33" s="102">
        <f t="shared" si="9"/>
        <v>0</v>
      </c>
      <c r="E33" s="132">
        <f t="shared" si="9"/>
        <v>0</v>
      </c>
      <c r="F33" s="102">
        <f t="shared" si="9"/>
        <v>0</v>
      </c>
      <c r="G33" s="140">
        <f t="shared" ref="G33:H33" si="14">G108</f>
        <v>0</v>
      </c>
      <c r="H33" s="102">
        <f t="shared" si="14"/>
        <v>0</v>
      </c>
      <c r="I33" s="140">
        <f t="shared" ref="I33" si="15">I108</f>
        <v>0</v>
      </c>
      <c r="J33" s="115"/>
      <c r="K33" s="116"/>
      <c r="L33" s="115"/>
      <c r="M33" s="116"/>
      <c r="N33" s="26"/>
    </row>
    <row r="34" spans="1:14" ht="20.25" customHeight="1">
      <c r="A34" s="184"/>
      <c r="B34" s="185"/>
      <c r="C34" s="29" t="s">
        <v>14</v>
      </c>
      <c r="D34" s="102">
        <f t="shared" si="9"/>
        <v>1721.6000000000001</v>
      </c>
      <c r="E34" s="132">
        <f t="shared" si="9"/>
        <v>1</v>
      </c>
      <c r="F34" s="102">
        <f t="shared" si="9"/>
        <v>97.833399999999997</v>
      </c>
      <c r="G34" s="141">
        <f>F34/D34</f>
        <v>5.6827021375464679E-2</v>
      </c>
      <c r="H34" s="102">
        <f t="shared" ref="H34:I34" si="16">H109</f>
        <v>316.35937999999999</v>
      </c>
      <c r="I34" s="142">
        <f>H34/D34</f>
        <v>0.18375893355018585</v>
      </c>
      <c r="J34" s="115"/>
      <c r="K34" s="116"/>
      <c r="L34" s="115"/>
      <c r="M34" s="116"/>
      <c r="N34" s="26"/>
    </row>
    <row r="35" spans="1:14" ht="30.75" customHeight="1">
      <c r="A35" s="186"/>
      <c r="B35" s="187"/>
      <c r="C35" s="30" t="s">
        <v>15</v>
      </c>
      <c r="D35" s="102">
        <f t="shared" si="9"/>
        <v>0</v>
      </c>
      <c r="E35" s="132">
        <f t="shared" si="9"/>
        <v>0</v>
      </c>
      <c r="F35" s="102">
        <f t="shared" si="9"/>
        <v>0</v>
      </c>
      <c r="G35" s="140">
        <f t="shared" si="9"/>
        <v>0</v>
      </c>
      <c r="H35" s="102">
        <f t="shared" ref="H35:I35" si="17">H110</f>
        <v>0</v>
      </c>
      <c r="I35" s="140">
        <f t="shared" si="17"/>
        <v>0</v>
      </c>
      <c r="J35" s="115"/>
      <c r="K35" s="116"/>
      <c r="L35" s="115"/>
      <c r="M35" s="116"/>
      <c r="N35" s="26"/>
    </row>
    <row r="36" spans="1:14" ht="18.75" customHeight="1">
      <c r="A36" s="182" t="s">
        <v>19</v>
      </c>
      <c r="B36" s="183"/>
      <c r="C36" s="25" t="s">
        <v>17</v>
      </c>
      <c r="D36" s="102">
        <f t="shared" ref="D36:G36" si="18">D111</f>
        <v>0</v>
      </c>
      <c r="E36" s="132">
        <f t="shared" si="9"/>
        <v>0</v>
      </c>
      <c r="F36" s="102">
        <f t="shared" si="18"/>
        <v>0</v>
      </c>
      <c r="G36" s="140">
        <f t="shared" si="18"/>
        <v>0</v>
      </c>
      <c r="H36" s="102">
        <f t="shared" ref="H36:I36" si="19">H111</f>
        <v>0</v>
      </c>
      <c r="I36" s="140">
        <f t="shared" si="19"/>
        <v>0</v>
      </c>
      <c r="J36" s="101"/>
      <c r="K36" s="105"/>
      <c r="L36" s="101"/>
      <c r="M36" s="105"/>
      <c r="N36" s="174"/>
    </row>
    <row r="37" spans="1:14" ht="24" customHeight="1">
      <c r="A37" s="184"/>
      <c r="B37" s="185"/>
      <c r="C37" s="27" t="s">
        <v>12</v>
      </c>
      <c r="D37" s="102">
        <f t="shared" ref="D37:G37" si="20">D112</f>
        <v>0</v>
      </c>
      <c r="E37" s="132">
        <f t="shared" si="9"/>
        <v>0</v>
      </c>
      <c r="F37" s="102">
        <f t="shared" si="20"/>
        <v>0</v>
      </c>
      <c r="G37" s="140">
        <f t="shared" si="20"/>
        <v>0</v>
      </c>
      <c r="H37" s="102">
        <f t="shared" ref="H37:I37" si="21">H112</f>
        <v>0</v>
      </c>
      <c r="I37" s="140">
        <f t="shared" si="21"/>
        <v>0</v>
      </c>
      <c r="J37" s="108"/>
      <c r="K37" s="108"/>
      <c r="L37" s="108"/>
      <c r="M37" s="108"/>
      <c r="N37" s="175"/>
    </row>
    <row r="38" spans="1:14" ht="33.6" customHeight="1">
      <c r="A38" s="184"/>
      <c r="B38" s="185"/>
      <c r="C38" s="28" t="s">
        <v>13</v>
      </c>
      <c r="D38" s="102">
        <f t="shared" ref="D38:G41" si="22">D113</f>
        <v>0</v>
      </c>
      <c r="E38" s="132">
        <f t="shared" si="9"/>
        <v>0</v>
      </c>
      <c r="F38" s="102">
        <f t="shared" si="22"/>
        <v>0</v>
      </c>
      <c r="G38" s="140">
        <f t="shared" si="22"/>
        <v>0</v>
      </c>
      <c r="H38" s="102">
        <f t="shared" ref="H38:I38" si="23">H113</f>
        <v>0</v>
      </c>
      <c r="I38" s="140">
        <f t="shared" si="23"/>
        <v>0</v>
      </c>
      <c r="J38" s="110"/>
      <c r="K38" s="111"/>
      <c r="L38" s="110"/>
      <c r="M38" s="111"/>
      <c r="N38" s="175"/>
    </row>
    <row r="39" spans="1:14" ht="46.5" customHeight="1">
      <c r="A39" s="184"/>
      <c r="B39" s="185"/>
      <c r="C39" s="52" t="s">
        <v>31</v>
      </c>
      <c r="D39" s="102">
        <f t="shared" si="22"/>
        <v>0</v>
      </c>
      <c r="E39" s="132">
        <f t="shared" si="9"/>
        <v>0</v>
      </c>
      <c r="F39" s="102">
        <f t="shared" si="22"/>
        <v>0</v>
      </c>
      <c r="G39" s="140">
        <f t="shared" si="22"/>
        <v>0</v>
      </c>
      <c r="H39" s="102">
        <f t="shared" ref="H39:I39" si="24">H114</f>
        <v>0</v>
      </c>
      <c r="I39" s="140">
        <f t="shared" si="24"/>
        <v>0</v>
      </c>
      <c r="J39" s="115"/>
      <c r="K39" s="116"/>
      <c r="L39" s="115"/>
      <c r="M39" s="116"/>
      <c r="N39" s="175"/>
    </row>
    <row r="40" spans="1:14" ht="15.75">
      <c r="A40" s="184"/>
      <c r="B40" s="185"/>
      <c r="C40" s="29" t="s">
        <v>14</v>
      </c>
      <c r="D40" s="102">
        <f t="shared" si="22"/>
        <v>0</v>
      </c>
      <c r="E40" s="132">
        <f t="shared" si="9"/>
        <v>0</v>
      </c>
      <c r="F40" s="102">
        <f t="shared" si="22"/>
        <v>0</v>
      </c>
      <c r="G40" s="140">
        <f t="shared" si="22"/>
        <v>0</v>
      </c>
      <c r="H40" s="102">
        <f t="shared" ref="H40:I40" si="25">H115</f>
        <v>0</v>
      </c>
      <c r="I40" s="140">
        <f t="shared" si="25"/>
        <v>0</v>
      </c>
      <c r="J40" s="115"/>
      <c r="K40" s="116"/>
      <c r="L40" s="115"/>
      <c r="M40" s="116"/>
      <c r="N40" s="175"/>
    </row>
    <row r="41" spans="1:14" ht="34.9" customHeight="1">
      <c r="A41" s="186"/>
      <c r="B41" s="187"/>
      <c r="C41" s="30" t="s">
        <v>15</v>
      </c>
      <c r="D41" s="102">
        <f t="shared" si="22"/>
        <v>0</v>
      </c>
      <c r="E41" s="132">
        <f t="shared" si="9"/>
        <v>0</v>
      </c>
      <c r="F41" s="102">
        <f t="shared" si="22"/>
        <v>0</v>
      </c>
      <c r="G41" s="140">
        <f t="shared" si="22"/>
        <v>0</v>
      </c>
      <c r="H41" s="102">
        <f t="shared" ref="H41:I41" si="26">H116</f>
        <v>0</v>
      </c>
      <c r="I41" s="140">
        <f t="shared" si="26"/>
        <v>0</v>
      </c>
      <c r="J41" s="115"/>
      <c r="K41" s="116"/>
      <c r="L41" s="115"/>
      <c r="M41" s="116"/>
      <c r="N41" s="175"/>
    </row>
    <row r="42" spans="1:14" ht="17.25" customHeight="1">
      <c r="A42" s="194" t="s">
        <v>20</v>
      </c>
      <c r="B42" s="195"/>
      <c r="C42" s="25" t="s">
        <v>17</v>
      </c>
      <c r="D42" s="133">
        <f>D30</f>
        <v>1721.6000000000001</v>
      </c>
      <c r="E42" s="140">
        <f>E30</f>
        <v>1</v>
      </c>
      <c r="F42" s="133">
        <f>F30</f>
        <v>97.833399999999997</v>
      </c>
      <c r="G42" s="140">
        <f>F42/D42</f>
        <v>5.6827021375464679E-2</v>
      </c>
      <c r="H42" s="133">
        <f>H30</f>
        <v>316.35937999999999</v>
      </c>
      <c r="I42" s="142">
        <f>H42/D42</f>
        <v>0.18375893355018585</v>
      </c>
      <c r="J42" s="101"/>
      <c r="K42" s="105"/>
      <c r="L42" s="101"/>
      <c r="M42" s="105"/>
      <c r="N42" s="175"/>
    </row>
    <row r="43" spans="1:14" ht="23.25" customHeight="1">
      <c r="A43" s="196"/>
      <c r="B43" s="197"/>
      <c r="C43" s="28" t="s">
        <v>12</v>
      </c>
      <c r="D43" s="133">
        <f t="shared" ref="D43:G47" si="27">D31</f>
        <v>0</v>
      </c>
      <c r="E43" s="140">
        <f t="shared" si="27"/>
        <v>0</v>
      </c>
      <c r="F43" s="133">
        <f t="shared" si="27"/>
        <v>0</v>
      </c>
      <c r="G43" s="140">
        <f t="shared" ref="G43:J43" si="28">G31</f>
        <v>0</v>
      </c>
      <c r="H43" s="133">
        <f t="shared" si="28"/>
        <v>0</v>
      </c>
      <c r="I43" s="140">
        <f t="shared" ref="I43" si="29">I31</f>
        <v>0</v>
      </c>
      <c r="J43" s="108"/>
      <c r="K43" s="108"/>
      <c r="L43" s="108"/>
      <c r="M43" s="108"/>
      <c r="N43" s="175"/>
    </row>
    <row r="44" spans="1:14" ht="31.15" customHeight="1">
      <c r="A44" s="196"/>
      <c r="B44" s="197"/>
      <c r="C44" s="28" t="s">
        <v>13</v>
      </c>
      <c r="D44" s="133">
        <f t="shared" si="27"/>
        <v>0</v>
      </c>
      <c r="E44" s="140">
        <f t="shared" si="27"/>
        <v>0</v>
      </c>
      <c r="F44" s="133">
        <f t="shared" si="27"/>
        <v>0</v>
      </c>
      <c r="G44" s="140">
        <f t="shared" ref="G44:J44" si="30">G32</f>
        <v>0</v>
      </c>
      <c r="H44" s="133">
        <f t="shared" si="30"/>
        <v>0</v>
      </c>
      <c r="I44" s="140">
        <f t="shared" ref="I44" si="31">I32</f>
        <v>0</v>
      </c>
      <c r="J44" s="110"/>
      <c r="K44" s="111"/>
      <c r="L44" s="110"/>
      <c r="M44" s="111"/>
      <c r="N44" s="175"/>
    </row>
    <row r="45" spans="1:14" ht="45.75" customHeight="1">
      <c r="A45" s="196"/>
      <c r="B45" s="197"/>
      <c r="C45" s="52" t="s">
        <v>31</v>
      </c>
      <c r="D45" s="133">
        <f t="shared" si="27"/>
        <v>0</v>
      </c>
      <c r="E45" s="140">
        <f t="shared" si="27"/>
        <v>0</v>
      </c>
      <c r="F45" s="133">
        <f t="shared" si="27"/>
        <v>0</v>
      </c>
      <c r="G45" s="140">
        <f t="shared" ref="G45:J45" si="32">G33</f>
        <v>0</v>
      </c>
      <c r="H45" s="133">
        <f t="shared" si="32"/>
        <v>0</v>
      </c>
      <c r="I45" s="140">
        <f t="shared" ref="I45" si="33">I33</f>
        <v>0</v>
      </c>
      <c r="J45" s="115"/>
      <c r="K45" s="116"/>
      <c r="L45" s="115"/>
      <c r="M45" s="116"/>
      <c r="N45" s="175"/>
    </row>
    <row r="46" spans="1:14" ht="15.75">
      <c r="A46" s="196"/>
      <c r="B46" s="197"/>
      <c r="C46" s="31" t="s">
        <v>14</v>
      </c>
      <c r="D46" s="133">
        <f t="shared" si="27"/>
        <v>1721.6000000000001</v>
      </c>
      <c r="E46" s="140">
        <f t="shared" si="27"/>
        <v>1</v>
      </c>
      <c r="F46" s="133">
        <f t="shared" si="27"/>
        <v>97.833399999999997</v>
      </c>
      <c r="G46" s="140">
        <f>F46/D46</f>
        <v>5.6827021375464679E-2</v>
      </c>
      <c r="H46" s="133">
        <f t="shared" ref="H46:I46" si="34">H34</f>
        <v>316.35937999999999</v>
      </c>
      <c r="I46" s="142">
        <f>H46/D46</f>
        <v>0.18375893355018585</v>
      </c>
      <c r="J46" s="115"/>
      <c r="K46" s="116"/>
      <c r="L46" s="115"/>
      <c r="M46" s="116"/>
      <c r="N46" s="175"/>
    </row>
    <row r="47" spans="1:14" s="33" customFormat="1" ht="30" customHeight="1">
      <c r="A47" s="198"/>
      <c r="B47" s="199"/>
      <c r="C47" s="32" t="s">
        <v>15</v>
      </c>
      <c r="D47" s="102">
        <f t="shared" si="27"/>
        <v>0</v>
      </c>
      <c r="E47" s="140">
        <f t="shared" si="27"/>
        <v>0</v>
      </c>
      <c r="F47" s="133">
        <f t="shared" si="27"/>
        <v>0</v>
      </c>
      <c r="G47" s="140">
        <f t="shared" si="27"/>
        <v>0</v>
      </c>
      <c r="H47" s="133">
        <f t="shared" ref="H47:I47" si="35">H35</f>
        <v>0</v>
      </c>
      <c r="I47" s="140">
        <f t="shared" si="35"/>
        <v>0</v>
      </c>
      <c r="J47" s="108"/>
      <c r="K47" s="109"/>
      <c r="L47" s="108"/>
      <c r="M47" s="109"/>
      <c r="N47" s="175"/>
    </row>
    <row r="48" spans="1:14" ht="21.75" customHeight="1">
      <c r="A48" s="194" t="s">
        <v>21</v>
      </c>
      <c r="B48" s="195"/>
      <c r="C48" s="25" t="s">
        <v>17</v>
      </c>
      <c r="D48" s="102">
        <f t="shared" ref="D48:E53" si="36">D123</f>
        <v>0</v>
      </c>
      <c r="E48" s="132">
        <f t="shared" si="36"/>
        <v>0</v>
      </c>
      <c r="F48" s="102">
        <f t="shared" ref="F48:I48" si="37">F123</f>
        <v>0</v>
      </c>
      <c r="G48" s="132">
        <f t="shared" si="37"/>
        <v>0</v>
      </c>
      <c r="H48" s="102">
        <f t="shared" ref="H48:I48" si="38">H123</f>
        <v>0</v>
      </c>
      <c r="I48" s="132">
        <f t="shared" si="38"/>
        <v>0</v>
      </c>
      <c r="J48" s="102"/>
      <c r="K48" s="132"/>
      <c r="L48" s="134"/>
      <c r="M48" s="101"/>
      <c r="N48" s="34"/>
    </row>
    <row r="49" spans="1:241" ht="21.75" customHeight="1">
      <c r="A49" s="196"/>
      <c r="B49" s="197"/>
      <c r="C49" s="28" t="s">
        <v>12</v>
      </c>
      <c r="D49" s="102">
        <f t="shared" si="36"/>
        <v>0</v>
      </c>
      <c r="E49" s="132">
        <f t="shared" si="36"/>
        <v>0</v>
      </c>
      <c r="F49" s="102">
        <f t="shared" ref="F49:I49" si="39">F124</f>
        <v>0</v>
      </c>
      <c r="G49" s="132">
        <f t="shared" si="39"/>
        <v>0</v>
      </c>
      <c r="H49" s="102">
        <f t="shared" ref="H49:I49" si="40">H124</f>
        <v>0</v>
      </c>
      <c r="I49" s="132">
        <f t="shared" si="40"/>
        <v>0</v>
      </c>
      <c r="J49" s="102"/>
      <c r="K49" s="132"/>
      <c r="L49" s="134"/>
      <c r="M49" s="101"/>
      <c r="N49" s="34"/>
    </row>
    <row r="50" spans="1:241" ht="37.15" customHeight="1">
      <c r="A50" s="196"/>
      <c r="B50" s="197"/>
      <c r="C50" s="28" t="s">
        <v>13</v>
      </c>
      <c r="D50" s="102">
        <f t="shared" si="36"/>
        <v>0</v>
      </c>
      <c r="E50" s="132">
        <f t="shared" si="36"/>
        <v>0</v>
      </c>
      <c r="F50" s="102">
        <f t="shared" ref="F50:I50" si="41">F125</f>
        <v>0</v>
      </c>
      <c r="G50" s="132">
        <f t="shared" si="41"/>
        <v>0</v>
      </c>
      <c r="H50" s="102">
        <f t="shared" ref="H50:I50" si="42">H125</f>
        <v>0</v>
      </c>
      <c r="I50" s="132">
        <f t="shared" si="42"/>
        <v>0</v>
      </c>
      <c r="J50" s="102"/>
      <c r="K50" s="132"/>
      <c r="L50" s="134"/>
      <c r="M50" s="101"/>
      <c r="N50" s="34"/>
    </row>
    <row r="51" spans="1:241" ht="46.5" customHeight="1">
      <c r="A51" s="196"/>
      <c r="B51" s="197"/>
      <c r="C51" s="52" t="s">
        <v>31</v>
      </c>
      <c r="D51" s="102">
        <f t="shared" si="36"/>
        <v>0</v>
      </c>
      <c r="E51" s="132">
        <f t="shared" si="36"/>
        <v>0</v>
      </c>
      <c r="F51" s="102">
        <f t="shared" ref="F51:I51" si="43">F126</f>
        <v>0</v>
      </c>
      <c r="G51" s="132">
        <f t="shared" si="43"/>
        <v>0</v>
      </c>
      <c r="H51" s="102">
        <f t="shared" ref="H51:I51" si="44">H126</f>
        <v>0</v>
      </c>
      <c r="I51" s="132">
        <f t="shared" si="44"/>
        <v>0</v>
      </c>
      <c r="J51" s="102"/>
      <c r="K51" s="132"/>
      <c r="L51" s="134"/>
      <c r="M51" s="101"/>
      <c r="N51" s="34"/>
    </row>
    <row r="52" spans="1:241" ht="25.5" customHeight="1">
      <c r="A52" s="196"/>
      <c r="B52" s="197"/>
      <c r="C52" s="31" t="s">
        <v>14</v>
      </c>
      <c r="D52" s="102">
        <f t="shared" si="36"/>
        <v>0</v>
      </c>
      <c r="E52" s="132">
        <f t="shared" si="36"/>
        <v>0</v>
      </c>
      <c r="F52" s="102">
        <f t="shared" ref="F52:I52" si="45">F127</f>
        <v>0</v>
      </c>
      <c r="G52" s="132">
        <f t="shared" si="45"/>
        <v>0</v>
      </c>
      <c r="H52" s="102">
        <f t="shared" ref="H52:I52" si="46">H127</f>
        <v>0</v>
      </c>
      <c r="I52" s="132">
        <f t="shared" si="46"/>
        <v>0</v>
      </c>
      <c r="J52" s="102"/>
      <c r="K52" s="132"/>
      <c r="L52" s="134"/>
      <c r="M52" s="101"/>
      <c r="N52" s="34"/>
    </row>
    <row r="53" spans="1:241" ht="30.75" customHeight="1">
      <c r="A53" s="198"/>
      <c r="B53" s="199"/>
      <c r="C53" s="135" t="s">
        <v>15</v>
      </c>
      <c r="D53" s="102">
        <f t="shared" si="36"/>
        <v>0</v>
      </c>
      <c r="E53" s="132">
        <f t="shared" si="36"/>
        <v>0</v>
      </c>
      <c r="F53" s="102">
        <f t="shared" ref="F53:I53" si="47">F128</f>
        <v>0</v>
      </c>
      <c r="G53" s="132">
        <f t="shared" si="47"/>
        <v>0</v>
      </c>
      <c r="H53" s="102">
        <f t="shared" ref="H53:I53" si="48">H128</f>
        <v>0</v>
      </c>
      <c r="I53" s="132">
        <f t="shared" si="48"/>
        <v>0</v>
      </c>
      <c r="J53" s="102"/>
      <c r="K53" s="132"/>
      <c r="L53" s="134"/>
      <c r="M53" s="101"/>
      <c r="N53" s="34"/>
    </row>
    <row r="54" spans="1:241" s="35" customFormat="1" ht="15.75">
      <c r="A54" s="176" t="s">
        <v>41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8"/>
    </row>
    <row r="55" spans="1:241" ht="18.75" customHeight="1">
      <c r="A55" s="149" t="s">
        <v>22</v>
      </c>
      <c r="B55" s="146" t="s">
        <v>43</v>
      </c>
      <c r="C55" s="36" t="s">
        <v>17</v>
      </c>
      <c r="D55" s="138">
        <f>D61+D67+D73</f>
        <v>349</v>
      </c>
      <c r="E55" s="104">
        <v>1</v>
      </c>
      <c r="F55" s="138">
        <f>F61+F67+F73</f>
        <v>6</v>
      </c>
      <c r="G55" s="104">
        <f>F55/D55</f>
        <v>1.7191977077363897E-2</v>
      </c>
      <c r="H55" s="138">
        <f>H61+H67+H73</f>
        <v>19.776</v>
      </c>
      <c r="I55" s="141">
        <f>H55/D55</f>
        <v>5.6664756446991406E-2</v>
      </c>
      <c r="J55" s="101"/>
      <c r="K55" s="119"/>
      <c r="L55" s="101"/>
      <c r="M55" s="105"/>
      <c r="N55" s="179"/>
    </row>
    <row r="56" spans="1:241" ht="22.5" customHeight="1">
      <c r="A56" s="150"/>
      <c r="B56" s="147"/>
      <c r="C56" s="22" t="s">
        <v>12</v>
      </c>
      <c r="D56" s="117">
        <v>0</v>
      </c>
      <c r="E56" s="107">
        <v>0</v>
      </c>
      <c r="F56" s="138">
        <f t="shared" ref="F56:H60" si="49">F62+F68+F74</f>
        <v>0</v>
      </c>
      <c r="G56" s="107">
        <v>0</v>
      </c>
      <c r="H56" s="138">
        <f t="shared" ref="H56:I56" si="50">H62+H68+H74</f>
        <v>0</v>
      </c>
      <c r="I56" s="107">
        <v>0</v>
      </c>
      <c r="J56" s="108"/>
      <c r="K56" s="120"/>
      <c r="L56" s="108"/>
      <c r="M56" s="109"/>
      <c r="N56" s="180"/>
    </row>
    <row r="57" spans="1:241" ht="38.25" customHeight="1">
      <c r="A57" s="150"/>
      <c r="B57" s="147"/>
      <c r="C57" s="22" t="s">
        <v>13</v>
      </c>
      <c r="D57" s="117">
        <v>0</v>
      </c>
      <c r="E57" s="107">
        <v>0</v>
      </c>
      <c r="F57" s="138">
        <f t="shared" si="49"/>
        <v>0</v>
      </c>
      <c r="G57" s="107">
        <v>0</v>
      </c>
      <c r="H57" s="138">
        <f t="shared" ref="H57:I57" si="51">H63+H69+H75</f>
        <v>0</v>
      </c>
      <c r="I57" s="107">
        <v>0</v>
      </c>
      <c r="J57" s="110"/>
      <c r="K57" s="121"/>
      <c r="L57" s="110"/>
      <c r="M57" s="111"/>
      <c r="N57" s="180"/>
    </row>
    <row r="58" spans="1:241" ht="46.5" customHeight="1">
      <c r="A58" s="150"/>
      <c r="B58" s="147"/>
      <c r="C58" s="52" t="s">
        <v>31</v>
      </c>
      <c r="D58" s="117">
        <v>0</v>
      </c>
      <c r="E58" s="107">
        <v>0</v>
      </c>
      <c r="F58" s="138">
        <f t="shared" si="49"/>
        <v>0</v>
      </c>
      <c r="G58" s="107">
        <v>0</v>
      </c>
      <c r="H58" s="138">
        <f t="shared" ref="H58:I58" si="52">H64+H70+H76</f>
        <v>0</v>
      </c>
      <c r="I58" s="107">
        <v>0</v>
      </c>
      <c r="J58" s="115"/>
      <c r="K58" s="122"/>
      <c r="L58" s="115"/>
      <c r="M58" s="116"/>
      <c r="N58" s="180"/>
    </row>
    <row r="59" spans="1:241" ht="23.25" customHeight="1">
      <c r="A59" s="150"/>
      <c r="B59" s="147"/>
      <c r="C59" s="37" t="s">
        <v>14</v>
      </c>
      <c r="D59" s="138">
        <f>D65+D71+D77</f>
        <v>349</v>
      </c>
      <c r="E59" s="104">
        <v>1</v>
      </c>
      <c r="F59" s="138">
        <f t="shared" si="49"/>
        <v>6</v>
      </c>
      <c r="G59" s="104">
        <f t="shared" ref="G59" si="53">F59/D59</f>
        <v>1.7191977077363897E-2</v>
      </c>
      <c r="H59" s="100">
        <f t="shared" si="49"/>
        <v>19.776</v>
      </c>
      <c r="I59" s="141">
        <f>H59/D59</f>
        <v>5.6664756446991406E-2</v>
      </c>
      <c r="J59" s="115"/>
      <c r="K59" s="122"/>
      <c r="L59" s="115"/>
      <c r="M59" s="116"/>
      <c r="N59" s="180"/>
    </row>
    <row r="60" spans="1:241" s="33" customFormat="1" ht="28.5" customHeight="1">
      <c r="A60" s="150"/>
      <c r="B60" s="147"/>
      <c r="C60" s="38" t="s">
        <v>15</v>
      </c>
      <c r="D60" s="115"/>
      <c r="E60" s="107">
        <v>0</v>
      </c>
      <c r="F60" s="138">
        <f t="shared" si="49"/>
        <v>0</v>
      </c>
      <c r="G60" s="107">
        <v>0</v>
      </c>
      <c r="H60" s="138">
        <f t="shared" si="49"/>
        <v>0</v>
      </c>
      <c r="I60" s="107">
        <v>0</v>
      </c>
      <c r="J60" s="108"/>
      <c r="K60" s="120"/>
      <c r="L60" s="108"/>
      <c r="M60" s="109"/>
      <c r="N60" s="18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</row>
    <row r="61" spans="1:241" ht="18.75" customHeight="1">
      <c r="A61" s="149" t="s">
        <v>42</v>
      </c>
      <c r="B61" s="146" t="s">
        <v>44</v>
      </c>
      <c r="C61" s="96" t="s">
        <v>17</v>
      </c>
      <c r="D61" s="117">
        <v>270</v>
      </c>
      <c r="E61" s="104">
        <v>1</v>
      </c>
      <c r="F61" s="117">
        <v>0</v>
      </c>
      <c r="G61" s="107">
        <v>0</v>
      </c>
      <c r="H61" s="138">
        <f>H65</f>
        <v>4.7759999999999998</v>
      </c>
      <c r="I61" s="141">
        <f>H61/D61</f>
        <v>1.7688888888888889E-2</v>
      </c>
      <c r="J61" s="124"/>
      <c r="K61" s="119"/>
      <c r="L61" s="124"/>
      <c r="M61" s="123"/>
      <c r="N61" s="188"/>
    </row>
    <row r="62" spans="1:241" ht="24" customHeight="1">
      <c r="A62" s="150"/>
      <c r="B62" s="147"/>
      <c r="C62" s="97" t="s">
        <v>12</v>
      </c>
      <c r="D62" s="117">
        <v>0</v>
      </c>
      <c r="E62" s="107">
        <v>0</v>
      </c>
      <c r="F62" s="117">
        <v>0</v>
      </c>
      <c r="G62" s="107">
        <v>0</v>
      </c>
      <c r="H62" s="117">
        <v>0</v>
      </c>
      <c r="I62" s="107">
        <v>0</v>
      </c>
      <c r="J62" s="108"/>
      <c r="K62" s="120"/>
      <c r="L62" s="108"/>
      <c r="M62" s="109"/>
      <c r="N62" s="181"/>
    </row>
    <row r="63" spans="1:241" ht="34.9" customHeight="1">
      <c r="A63" s="150"/>
      <c r="B63" s="147"/>
      <c r="C63" s="97" t="s">
        <v>13</v>
      </c>
      <c r="D63" s="117">
        <v>0</v>
      </c>
      <c r="E63" s="107">
        <v>0</v>
      </c>
      <c r="F63" s="117">
        <v>0</v>
      </c>
      <c r="G63" s="107">
        <v>0</v>
      </c>
      <c r="H63" s="117">
        <v>0</v>
      </c>
      <c r="I63" s="107">
        <v>0</v>
      </c>
      <c r="J63" s="110"/>
      <c r="K63" s="121"/>
      <c r="L63" s="110"/>
      <c r="M63" s="111"/>
      <c r="N63" s="181"/>
    </row>
    <row r="64" spans="1:241" ht="45.75" customHeight="1">
      <c r="A64" s="150"/>
      <c r="B64" s="147"/>
      <c r="C64" s="98" t="s">
        <v>31</v>
      </c>
      <c r="D64" s="117">
        <v>0</v>
      </c>
      <c r="E64" s="107">
        <v>0</v>
      </c>
      <c r="F64" s="117">
        <v>0</v>
      </c>
      <c r="G64" s="107">
        <v>0</v>
      </c>
      <c r="H64" s="117">
        <v>0</v>
      </c>
      <c r="I64" s="107">
        <v>0</v>
      </c>
      <c r="J64" s="110"/>
      <c r="K64" s="121"/>
      <c r="L64" s="110"/>
      <c r="M64" s="111"/>
      <c r="N64" s="181"/>
    </row>
    <row r="65" spans="1:241" ht="21.75" customHeight="1">
      <c r="A65" s="150"/>
      <c r="B65" s="147"/>
      <c r="C65" s="99" t="s">
        <v>14</v>
      </c>
      <c r="D65" s="117">
        <v>270</v>
      </c>
      <c r="E65" s="104">
        <v>1</v>
      </c>
      <c r="F65" s="117">
        <v>0</v>
      </c>
      <c r="G65" s="107">
        <v>0</v>
      </c>
      <c r="H65" s="238">
        <v>4.7759999999999998</v>
      </c>
      <c r="I65" s="141">
        <f>H65/D65</f>
        <v>1.7688888888888889E-2</v>
      </c>
      <c r="J65" s="110"/>
      <c r="K65" s="121"/>
      <c r="L65" s="110"/>
      <c r="M65" s="111"/>
      <c r="N65" s="181"/>
    </row>
    <row r="66" spans="1:241" ht="34.9" customHeight="1">
      <c r="A66" s="150"/>
      <c r="B66" s="147"/>
      <c r="C66" s="38" t="s">
        <v>15</v>
      </c>
      <c r="D66" s="117">
        <v>0</v>
      </c>
      <c r="E66" s="107">
        <v>0</v>
      </c>
      <c r="F66" s="117">
        <v>0</v>
      </c>
      <c r="G66" s="107">
        <v>0</v>
      </c>
      <c r="H66" s="117">
        <v>0</v>
      </c>
      <c r="I66" s="107">
        <v>0</v>
      </c>
      <c r="J66" s="115"/>
      <c r="K66" s="122"/>
      <c r="L66" s="115"/>
      <c r="M66" s="116"/>
      <c r="N66" s="181"/>
    </row>
    <row r="67" spans="1:241" s="33" customFormat="1" ht="22.15" customHeight="1">
      <c r="A67" s="149" t="s">
        <v>45</v>
      </c>
      <c r="B67" s="146" t="s">
        <v>46</v>
      </c>
      <c r="C67" s="39" t="s">
        <v>17</v>
      </c>
      <c r="D67" s="125">
        <v>7</v>
      </c>
      <c r="E67" s="104">
        <v>1</v>
      </c>
      <c r="F67" s="117">
        <v>0</v>
      </c>
      <c r="G67" s="107">
        <v>0</v>
      </c>
      <c r="H67" s="117">
        <v>0</v>
      </c>
      <c r="I67" s="107">
        <v>0</v>
      </c>
      <c r="J67" s="101"/>
      <c r="K67" s="126"/>
      <c r="L67" s="101"/>
      <c r="M67" s="105"/>
      <c r="N67" s="18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</row>
    <row r="68" spans="1:241" ht="22.5" customHeight="1">
      <c r="A68" s="150"/>
      <c r="B68" s="147"/>
      <c r="C68" s="22" t="s">
        <v>12</v>
      </c>
      <c r="D68" s="117">
        <v>0</v>
      </c>
      <c r="E68" s="107">
        <v>0</v>
      </c>
      <c r="F68" s="117">
        <v>0</v>
      </c>
      <c r="G68" s="107">
        <v>0</v>
      </c>
      <c r="H68" s="117">
        <v>0</v>
      </c>
      <c r="I68" s="107">
        <v>0</v>
      </c>
      <c r="J68" s="127"/>
      <c r="K68" s="129"/>
      <c r="L68" s="127"/>
      <c r="M68" s="128"/>
      <c r="N68" s="180"/>
    </row>
    <row r="69" spans="1:241" ht="31.15" customHeight="1">
      <c r="A69" s="150"/>
      <c r="B69" s="147"/>
      <c r="C69" s="22" t="s">
        <v>13</v>
      </c>
      <c r="D69" s="117">
        <v>0</v>
      </c>
      <c r="E69" s="107">
        <v>0</v>
      </c>
      <c r="F69" s="117">
        <v>0</v>
      </c>
      <c r="G69" s="107">
        <v>0</v>
      </c>
      <c r="H69" s="117">
        <v>0</v>
      </c>
      <c r="I69" s="107">
        <v>0</v>
      </c>
      <c r="J69" s="110"/>
      <c r="K69" s="121"/>
      <c r="L69" s="110"/>
      <c r="M69" s="111"/>
      <c r="N69" s="180"/>
    </row>
    <row r="70" spans="1:241" ht="47.25" customHeight="1">
      <c r="A70" s="150"/>
      <c r="B70" s="147"/>
      <c r="C70" s="52" t="s">
        <v>31</v>
      </c>
      <c r="D70" s="117">
        <v>0</v>
      </c>
      <c r="E70" s="107">
        <v>0</v>
      </c>
      <c r="F70" s="117">
        <v>0</v>
      </c>
      <c r="G70" s="107">
        <v>0</v>
      </c>
      <c r="H70" s="117">
        <v>0</v>
      </c>
      <c r="I70" s="107">
        <v>0</v>
      </c>
      <c r="J70" s="110"/>
      <c r="K70" s="121"/>
      <c r="L70" s="110"/>
      <c r="M70" s="111"/>
      <c r="N70" s="180"/>
    </row>
    <row r="71" spans="1:241" ht="21.75" customHeight="1">
      <c r="A71" s="150"/>
      <c r="B71" s="147"/>
      <c r="C71" s="37" t="s">
        <v>14</v>
      </c>
      <c r="D71" s="125">
        <v>7</v>
      </c>
      <c r="E71" s="104">
        <v>1</v>
      </c>
      <c r="F71" s="117">
        <v>0</v>
      </c>
      <c r="G71" s="107">
        <v>0</v>
      </c>
      <c r="H71" s="117">
        <v>0</v>
      </c>
      <c r="I71" s="107">
        <v>0</v>
      </c>
      <c r="J71" s="110"/>
      <c r="K71" s="121"/>
      <c r="L71" s="110"/>
      <c r="M71" s="111"/>
      <c r="N71" s="180"/>
    </row>
    <row r="72" spans="1:241" ht="30" customHeight="1">
      <c r="A72" s="150"/>
      <c r="B72" s="147"/>
      <c r="C72" s="38" t="s">
        <v>15</v>
      </c>
      <c r="D72" s="117">
        <v>0</v>
      </c>
      <c r="E72" s="107">
        <v>0</v>
      </c>
      <c r="F72" s="117">
        <v>0</v>
      </c>
      <c r="G72" s="107">
        <v>0</v>
      </c>
      <c r="H72" s="117">
        <v>0</v>
      </c>
      <c r="I72" s="107">
        <v>0</v>
      </c>
      <c r="J72" s="115"/>
      <c r="K72" s="122"/>
      <c r="L72" s="115"/>
      <c r="M72" s="116"/>
      <c r="N72" s="180"/>
    </row>
    <row r="73" spans="1:241" s="33" customFormat="1" ht="22.15" customHeight="1">
      <c r="A73" s="149" t="s">
        <v>47</v>
      </c>
      <c r="B73" s="146" t="s">
        <v>48</v>
      </c>
      <c r="C73" s="39" t="s">
        <v>17</v>
      </c>
      <c r="D73" s="130">
        <v>72</v>
      </c>
      <c r="E73" s="104">
        <v>1</v>
      </c>
      <c r="F73" s="130">
        <v>6</v>
      </c>
      <c r="G73" s="141">
        <f>F73/D73</f>
        <v>8.3333333333333329E-2</v>
      </c>
      <c r="H73" s="130">
        <f>9+F73</f>
        <v>15</v>
      </c>
      <c r="I73" s="141">
        <f>H73/D73</f>
        <v>0.20833333333333334</v>
      </c>
      <c r="J73" s="115"/>
      <c r="K73" s="122"/>
      <c r="L73" s="115"/>
      <c r="M73" s="116"/>
      <c r="N73" s="93"/>
    </row>
    <row r="74" spans="1:241" ht="21.75" customHeight="1">
      <c r="A74" s="150"/>
      <c r="B74" s="147"/>
      <c r="C74" s="22" t="s">
        <v>12</v>
      </c>
      <c r="D74" s="117">
        <v>0</v>
      </c>
      <c r="E74" s="107">
        <v>0</v>
      </c>
      <c r="F74" s="117">
        <v>0</v>
      </c>
      <c r="G74" s="107">
        <v>0</v>
      </c>
      <c r="H74" s="117">
        <v>0</v>
      </c>
      <c r="I74" s="107">
        <v>0</v>
      </c>
      <c r="J74" s="115"/>
      <c r="K74" s="122"/>
      <c r="L74" s="115"/>
      <c r="M74" s="116"/>
      <c r="N74" s="93"/>
    </row>
    <row r="75" spans="1:241" ht="31.15" customHeight="1">
      <c r="A75" s="150"/>
      <c r="B75" s="147"/>
      <c r="C75" s="22" t="s">
        <v>13</v>
      </c>
      <c r="D75" s="117">
        <v>0</v>
      </c>
      <c r="E75" s="107">
        <v>0</v>
      </c>
      <c r="F75" s="117">
        <v>0</v>
      </c>
      <c r="G75" s="107">
        <v>0</v>
      </c>
      <c r="H75" s="117">
        <v>0</v>
      </c>
      <c r="I75" s="107">
        <v>0</v>
      </c>
      <c r="J75" s="115"/>
      <c r="K75" s="122"/>
      <c r="L75" s="115"/>
      <c r="M75" s="116"/>
      <c r="N75" s="93"/>
    </row>
    <row r="76" spans="1:241" ht="47.25" customHeight="1">
      <c r="A76" s="150"/>
      <c r="B76" s="147"/>
      <c r="C76" s="52" t="s">
        <v>31</v>
      </c>
      <c r="D76" s="117">
        <v>0</v>
      </c>
      <c r="E76" s="107">
        <v>0</v>
      </c>
      <c r="F76" s="117">
        <v>0</v>
      </c>
      <c r="G76" s="107">
        <v>0</v>
      </c>
      <c r="H76" s="117">
        <v>0</v>
      </c>
      <c r="I76" s="107">
        <v>0</v>
      </c>
      <c r="J76" s="115"/>
      <c r="K76" s="122"/>
      <c r="L76" s="115"/>
      <c r="M76" s="116"/>
      <c r="N76" s="93"/>
    </row>
    <row r="77" spans="1:241" ht="21.75" customHeight="1">
      <c r="A77" s="150"/>
      <c r="B77" s="147"/>
      <c r="C77" s="37" t="s">
        <v>14</v>
      </c>
      <c r="D77" s="130">
        <v>72</v>
      </c>
      <c r="E77" s="104">
        <v>1</v>
      </c>
      <c r="F77" s="130">
        <v>6</v>
      </c>
      <c r="G77" s="141">
        <f>F77/D77</f>
        <v>8.3333333333333329E-2</v>
      </c>
      <c r="H77" s="130">
        <f>9+F77</f>
        <v>15</v>
      </c>
      <c r="I77" s="141">
        <f>H77/D77</f>
        <v>0.20833333333333334</v>
      </c>
      <c r="J77" s="115"/>
      <c r="K77" s="122"/>
      <c r="L77" s="115"/>
      <c r="M77" s="116"/>
      <c r="N77" s="93"/>
    </row>
    <row r="78" spans="1:241" ht="30" customHeight="1">
      <c r="A78" s="151"/>
      <c r="B78" s="148"/>
      <c r="C78" s="38" t="s">
        <v>15</v>
      </c>
      <c r="D78" s="117">
        <v>0</v>
      </c>
      <c r="E78" s="107">
        <v>0</v>
      </c>
      <c r="F78" s="117">
        <v>0</v>
      </c>
      <c r="G78" s="107">
        <v>0</v>
      </c>
      <c r="H78" s="117">
        <v>0</v>
      </c>
      <c r="I78" s="107">
        <v>0</v>
      </c>
      <c r="J78" s="115"/>
      <c r="K78" s="122"/>
      <c r="L78" s="115"/>
      <c r="M78" s="116"/>
      <c r="N78" s="93"/>
    </row>
    <row r="79" spans="1:241" ht="20.25" customHeight="1">
      <c r="A79" s="149" t="s">
        <v>23</v>
      </c>
      <c r="B79" s="146" t="s">
        <v>49</v>
      </c>
      <c r="C79" s="39" t="s">
        <v>17</v>
      </c>
      <c r="D79" s="100">
        <v>181.2</v>
      </c>
      <c r="E79" s="104">
        <v>1</v>
      </c>
      <c r="F79" s="117">
        <v>0</v>
      </c>
      <c r="G79" s="107">
        <v>0</v>
      </c>
      <c r="H79" s="100">
        <f>42+F79</f>
        <v>42</v>
      </c>
      <c r="I79" s="141">
        <f>H79/D79</f>
        <v>0.23178807947019869</v>
      </c>
      <c r="J79" s="101"/>
      <c r="K79" s="126"/>
      <c r="L79" s="101"/>
      <c r="M79" s="105"/>
      <c r="N79" s="179"/>
    </row>
    <row r="80" spans="1:241" ht="22.5" customHeight="1">
      <c r="A80" s="150"/>
      <c r="B80" s="147"/>
      <c r="C80" s="22" t="s">
        <v>12</v>
      </c>
      <c r="D80" s="117">
        <v>0</v>
      </c>
      <c r="E80" s="107">
        <v>0</v>
      </c>
      <c r="F80" s="117">
        <v>0</v>
      </c>
      <c r="G80" s="107">
        <v>0</v>
      </c>
      <c r="H80" s="117">
        <v>0</v>
      </c>
      <c r="I80" s="107">
        <v>0</v>
      </c>
      <c r="J80" s="127"/>
      <c r="K80" s="129"/>
      <c r="L80" s="127"/>
      <c r="M80" s="128"/>
      <c r="N80" s="180"/>
    </row>
    <row r="81" spans="1:14" ht="33" customHeight="1">
      <c r="A81" s="150"/>
      <c r="B81" s="147"/>
      <c r="C81" s="22" t="s">
        <v>13</v>
      </c>
      <c r="D81" s="117">
        <v>0</v>
      </c>
      <c r="E81" s="107">
        <v>0</v>
      </c>
      <c r="F81" s="117">
        <v>0</v>
      </c>
      <c r="G81" s="107">
        <v>0</v>
      </c>
      <c r="H81" s="117">
        <v>0</v>
      </c>
      <c r="I81" s="107">
        <v>0</v>
      </c>
      <c r="J81" s="110"/>
      <c r="K81" s="121"/>
      <c r="L81" s="110"/>
      <c r="M81" s="111"/>
      <c r="N81" s="180"/>
    </row>
    <row r="82" spans="1:14" ht="48" customHeight="1">
      <c r="A82" s="150"/>
      <c r="B82" s="147"/>
      <c r="C82" s="52" t="s">
        <v>31</v>
      </c>
      <c r="D82" s="117">
        <v>0</v>
      </c>
      <c r="E82" s="107">
        <v>0</v>
      </c>
      <c r="F82" s="117">
        <v>0</v>
      </c>
      <c r="G82" s="107">
        <v>0</v>
      </c>
      <c r="H82" s="117">
        <v>0</v>
      </c>
      <c r="I82" s="107">
        <v>0</v>
      </c>
      <c r="J82" s="110"/>
      <c r="K82" s="121"/>
      <c r="L82" s="110"/>
      <c r="M82" s="111"/>
      <c r="N82" s="180"/>
    </row>
    <row r="83" spans="1:14" ht="19.7" customHeight="1">
      <c r="A83" s="150"/>
      <c r="B83" s="147"/>
      <c r="C83" s="37" t="s">
        <v>14</v>
      </c>
      <c r="D83" s="100">
        <v>181.2</v>
      </c>
      <c r="E83" s="104">
        <v>1</v>
      </c>
      <c r="F83" s="117">
        <v>0</v>
      </c>
      <c r="G83" s="107">
        <v>0</v>
      </c>
      <c r="H83" s="238">
        <f>42+F83</f>
        <v>42</v>
      </c>
      <c r="I83" s="141">
        <f>H83/D83</f>
        <v>0.23178807947019869</v>
      </c>
      <c r="J83" s="110"/>
      <c r="K83" s="121"/>
      <c r="L83" s="110"/>
      <c r="M83" s="111"/>
      <c r="N83" s="180"/>
    </row>
    <row r="84" spans="1:14" ht="34.9" customHeight="1">
      <c r="A84" s="150"/>
      <c r="B84" s="147"/>
      <c r="C84" s="38" t="s">
        <v>15</v>
      </c>
      <c r="D84" s="117">
        <v>0</v>
      </c>
      <c r="E84" s="107">
        <v>0</v>
      </c>
      <c r="F84" s="117">
        <v>0</v>
      </c>
      <c r="G84" s="107">
        <v>0</v>
      </c>
      <c r="H84" s="117">
        <v>0</v>
      </c>
      <c r="I84" s="107">
        <v>0</v>
      </c>
      <c r="J84" s="115"/>
      <c r="K84" s="122"/>
      <c r="L84" s="115"/>
      <c r="M84" s="116"/>
      <c r="N84" s="180"/>
    </row>
    <row r="85" spans="1:14" ht="15.75">
      <c r="A85" s="206"/>
      <c r="B85" s="204" t="s">
        <v>24</v>
      </c>
      <c r="C85" s="39" t="s">
        <v>17</v>
      </c>
      <c r="D85" s="100">
        <f>D79+D55</f>
        <v>530.20000000000005</v>
      </c>
      <c r="E85" s="104">
        <v>1</v>
      </c>
      <c r="F85" s="100">
        <f>F79+F55</f>
        <v>6</v>
      </c>
      <c r="G85" s="104">
        <f>F85/D85</f>
        <v>1.1316484345529988E-2</v>
      </c>
      <c r="H85" s="100">
        <f>H79+H55</f>
        <v>61.775999999999996</v>
      </c>
      <c r="I85" s="109"/>
      <c r="J85" s="101"/>
      <c r="K85" s="126"/>
      <c r="L85" s="101"/>
      <c r="M85" s="105"/>
      <c r="N85" s="174"/>
    </row>
    <row r="86" spans="1:14" ht="22.5" customHeight="1">
      <c r="A86" s="207"/>
      <c r="B86" s="205"/>
      <c r="C86" s="22" t="s">
        <v>12</v>
      </c>
      <c r="D86" s="117">
        <v>0</v>
      </c>
      <c r="E86" s="107">
        <v>0</v>
      </c>
      <c r="F86" s="100">
        <f t="shared" ref="F86:I90" si="54">F80+F56</f>
        <v>0</v>
      </c>
      <c r="G86" s="107">
        <v>0</v>
      </c>
      <c r="H86" s="100">
        <f t="shared" ref="H86:I86" si="55">H80+H56</f>
        <v>0</v>
      </c>
      <c r="I86" s="107">
        <v>0</v>
      </c>
      <c r="J86" s="108"/>
      <c r="K86" s="120"/>
      <c r="L86" s="108"/>
      <c r="M86" s="109"/>
      <c r="N86" s="158"/>
    </row>
    <row r="87" spans="1:14" ht="24.75" customHeight="1">
      <c r="A87" s="207"/>
      <c r="B87" s="205"/>
      <c r="C87" s="22" t="s">
        <v>13</v>
      </c>
      <c r="D87" s="117">
        <v>0</v>
      </c>
      <c r="E87" s="107">
        <v>0</v>
      </c>
      <c r="F87" s="100">
        <f t="shared" si="54"/>
        <v>0</v>
      </c>
      <c r="G87" s="107">
        <v>0</v>
      </c>
      <c r="H87" s="100">
        <f t="shared" ref="H87:I87" si="56">H81+H57</f>
        <v>0</v>
      </c>
      <c r="I87" s="107">
        <v>0</v>
      </c>
      <c r="J87" s="110"/>
      <c r="K87" s="121"/>
      <c r="L87" s="110"/>
      <c r="M87" s="111"/>
      <c r="N87" s="158"/>
    </row>
    <row r="88" spans="1:14" ht="46.5" customHeight="1">
      <c r="A88" s="207"/>
      <c r="B88" s="205"/>
      <c r="C88" s="52" t="s">
        <v>31</v>
      </c>
      <c r="D88" s="117">
        <v>0</v>
      </c>
      <c r="E88" s="107">
        <v>0</v>
      </c>
      <c r="F88" s="100">
        <f t="shared" si="54"/>
        <v>0</v>
      </c>
      <c r="G88" s="107">
        <v>0</v>
      </c>
      <c r="H88" s="100">
        <f t="shared" ref="H88:I88" si="57">H82+H58</f>
        <v>0</v>
      </c>
      <c r="I88" s="107">
        <v>0</v>
      </c>
      <c r="J88" s="110"/>
      <c r="K88" s="121"/>
      <c r="L88" s="110"/>
      <c r="M88" s="111"/>
      <c r="N88" s="158"/>
    </row>
    <row r="89" spans="1:14" ht="20.25" customHeight="1">
      <c r="A89" s="207"/>
      <c r="B89" s="205"/>
      <c r="C89" s="37" t="s">
        <v>14</v>
      </c>
      <c r="D89" s="100">
        <f>D83+D59</f>
        <v>530.20000000000005</v>
      </c>
      <c r="E89" s="104">
        <v>1</v>
      </c>
      <c r="F89" s="100">
        <f t="shared" si="54"/>
        <v>6</v>
      </c>
      <c r="G89" s="104">
        <f>F89/D89</f>
        <v>1.1316484345529988E-2</v>
      </c>
      <c r="H89" s="100">
        <f t="shared" si="54"/>
        <v>61.775999999999996</v>
      </c>
      <c r="I89" s="141">
        <f>H89/D89</f>
        <v>0.11651452282157675</v>
      </c>
      <c r="J89" s="110"/>
      <c r="K89" s="121"/>
      <c r="L89" s="110"/>
      <c r="M89" s="111"/>
      <c r="N89" s="158"/>
    </row>
    <row r="90" spans="1:14" ht="32.25" customHeight="1">
      <c r="A90" s="207"/>
      <c r="B90" s="205"/>
      <c r="C90" s="38" t="s">
        <v>15</v>
      </c>
      <c r="D90" s="117">
        <v>0</v>
      </c>
      <c r="E90" s="107">
        <v>0</v>
      </c>
      <c r="F90" s="100">
        <f t="shared" si="54"/>
        <v>0</v>
      </c>
      <c r="G90" s="104">
        <f t="shared" si="54"/>
        <v>0</v>
      </c>
      <c r="H90" s="100">
        <f t="shared" si="54"/>
        <v>0</v>
      </c>
      <c r="I90" s="104">
        <f t="shared" si="54"/>
        <v>0</v>
      </c>
      <c r="J90" s="115"/>
      <c r="K90" s="122"/>
      <c r="L90" s="115"/>
      <c r="M90" s="116"/>
      <c r="N90" s="158"/>
    </row>
    <row r="91" spans="1:14" ht="27" customHeight="1">
      <c r="A91" s="176" t="s">
        <v>51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</row>
    <row r="92" spans="1:14" ht="22.5" customHeight="1">
      <c r="A92" s="149" t="s">
        <v>25</v>
      </c>
      <c r="B92" s="146" t="s">
        <v>50</v>
      </c>
      <c r="C92" s="103" t="s">
        <v>17</v>
      </c>
      <c r="D92" s="100">
        <v>1191.4000000000001</v>
      </c>
      <c r="E92" s="104">
        <v>1</v>
      </c>
      <c r="F92" s="100">
        <f>F96</f>
        <v>91.833399999999997</v>
      </c>
      <c r="G92" s="139">
        <f>F92/D92</f>
        <v>7.7080241732415636E-2</v>
      </c>
      <c r="H92" s="100">
        <f>H96</f>
        <v>254.58337999999998</v>
      </c>
      <c r="I92" s="141">
        <f>H92/D92</f>
        <v>0.21368422024508976</v>
      </c>
      <c r="J92" s="101"/>
      <c r="K92" s="105"/>
      <c r="L92" s="101"/>
      <c r="M92" s="105"/>
      <c r="N92" s="179"/>
    </row>
    <row r="93" spans="1:14" ht="25.5" customHeight="1">
      <c r="A93" s="150"/>
      <c r="B93" s="147"/>
      <c r="C93" s="106" t="s">
        <v>12</v>
      </c>
      <c r="D93" s="117">
        <v>0</v>
      </c>
      <c r="E93" s="107">
        <v>0</v>
      </c>
      <c r="F93" s="117">
        <v>0</v>
      </c>
      <c r="G93" s="107">
        <v>0</v>
      </c>
      <c r="H93" s="117">
        <v>0</v>
      </c>
      <c r="I93" s="107">
        <v>0</v>
      </c>
      <c r="J93" s="108"/>
      <c r="K93" s="109"/>
      <c r="L93" s="108"/>
      <c r="M93" s="109"/>
      <c r="N93" s="180"/>
    </row>
    <row r="94" spans="1:14" ht="32.450000000000003" customHeight="1">
      <c r="A94" s="150"/>
      <c r="B94" s="147"/>
      <c r="C94" s="106" t="s">
        <v>13</v>
      </c>
      <c r="D94" s="117">
        <v>0</v>
      </c>
      <c r="E94" s="107">
        <v>0</v>
      </c>
      <c r="F94" s="117">
        <v>0</v>
      </c>
      <c r="G94" s="107">
        <v>0</v>
      </c>
      <c r="H94" s="117">
        <v>0</v>
      </c>
      <c r="I94" s="107">
        <v>0</v>
      </c>
      <c r="J94" s="110"/>
      <c r="K94" s="111"/>
      <c r="L94" s="110"/>
      <c r="M94" s="111"/>
      <c r="N94" s="180"/>
    </row>
    <row r="95" spans="1:14" ht="49.5" customHeight="1">
      <c r="A95" s="150"/>
      <c r="B95" s="147"/>
      <c r="C95" s="112" t="s">
        <v>31</v>
      </c>
      <c r="D95" s="117">
        <v>0</v>
      </c>
      <c r="E95" s="107">
        <v>0</v>
      </c>
      <c r="F95" s="117">
        <v>0</v>
      </c>
      <c r="G95" s="107">
        <v>0</v>
      </c>
      <c r="H95" s="117">
        <v>0</v>
      </c>
      <c r="I95" s="107">
        <v>0</v>
      </c>
      <c r="J95" s="110"/>
      <c r="K95" s="111"/>
      <c r="L95" s="110"/>
      <c r="M95" s="111"/>
      <c r="N95" s="180"/>
    </row>
    <row r="96" spans="1:14" ht="22.5" customHeight="1">
      <c r="A96" s="150"/>
      <c r="B96" s="147"/>
      <c r="C96" s="113" t="s">
        <v>14</v>
      </c>
      <c r="D96" s="100">
        <v>1191.4000000000001</v>
      </c>
      <c r="E96" s="104">
        <v>1</v>
      </c>
      <c r="F96" s="137">
        <v>91.833399999999997</v>
      </c>
      <c r="G96" s="139">
        <f>F96/D96</f>
        <v>7.7080241732415636E-2</v>
      </c>
      <c r="H96" s="238">
        <f>162.74998+F96</f>
        <v>254.58337999999998</v>
      </c>
      <c r="I96" s="141">
        <f>H96/D96</f>
        <v>0.21368422024508976</v>
      </c>
      <c r="J96" s="110"/>
      <c r="K96" s="111"/>
      <c r="L96" s="110"/>
      <c r="M96" s="111"/>
      <c r="N96" s="180"/>
    </row>
    <row r="97" spans="1:14" ht="29.25" customHeight="1">
      <c r="A97" s="150"/>
      <c r="B97" s="147"/>
      <c r="C97" s="114" t="s">
        <v>15</v>
      </c>
      <c r="D97" s="117">
        <v>0</v>
      </c>
      <c r="E97" s="107">
        <v>0</v>
      </c>
      <c r="F97" s="117">
        <v>0</v>
      </c>
      <c r="G97" s="107">
        <v>0</v>
      </c>
      <c r="H97" s="117">
        <v>0</v>
      </c>
      <c r="I97" s="107">
        <v>0</v>
      </c>
      <c r="J97" s="115"/>
      <c r="K97" s="116"/>
      <c r="L97" s="115"/>
      <c r="M97" s="116"/>
      <c r="N97" s="180"/>
    </row>
    <row r="98" spans="1:14" s="33" customFormat="1" ht="22.15" customHeight="1">
      <c r="A98" s="149"/>
      <c r="B98" s="204" t="s">
        <v>26</v>
      </c>
      <c r="C98" s="103" t="s">
        <v>17</v>
      </c>
      <c r="D98" s="100">
        <f>D92</f>
        <v>1191.4000000000001</v>
      </c>
      <c r="E98" s="104">
        <v>1</v>
      </c>
      <c r="F98" s="100">
        <f>F92</f>
        <v>91.833399999999997</v>
      </c>
      <c r="G98" s="104">
        <f>F98/D98</f>
        <v>7.7080241732415636E-2</v>
      </c>
      <c r="H98" s="100">
        <f>H92</f>
        <v>254.58337999999998</v>
      </c>
      <c r="I98" s="141">
        <f>H98/D98</f>
        <v>0.21368422024508976</v>
      </c>
      <c r="J98" s="101"/>
      <c r="K98" s="105"/>
      <c r="L98" s="101"/>
      <c r="M98" s="105"/>
      <c r="N98" s="174"/>
    </row>
    <row r="99" spans="1:14" ht="22.5" customHeight="1">
      <c r="A99" s="150"/>
      <c r="B99" s="205"/>
      <c r="C99" s="106" t="s">
        <v>12</v>
      </c>
      <c r="D99" s="100">
        <f t="shared" ref="D99:D103" si="58">D93</f>
        <v>0</v>
      </c>
      <c r="E99" s="107">
        <v>0</v>
      </c>
      <c r="F99" s="100">
        <f t="shared" ref="F99:I103" si="59">F93</f>
        <v>0</v>
      </c>
      <c r="G99" s="104">
        <f t="shared" si="59"/>
        <v>0</v>
      </c>
      <c r="H99" s="100">
        <f t="shared" ref="H99:I99" si="60">H93</f>
        <v>0</v>
      </c>
      <c r="I99" s="104">
        <f t="shared" si="60"/>
        <v>0</v>
      </c>
      <c r="J99" s="108"/>
      <c r="K99" s="109"/>
      <c r="L99" s="108"/>
      <c r="M99" s="109"/>
      <c r="N99" s="158"/>
    </row>
    <row r="100" spans="1:14" ht="31.15" customHeight="1">
      <c r="A100" s="150"/>
      <c r="B100" s="205"/>
      <c r="C100" s="106" t="s">
        <v>13</v>
      </c>
      <c r="D100" s="100">
        <f t="shared" si="58"/>
        <v>0</v>
      </c>
      <c r="E100" s="107">
        <v>0</v>
      </c>
      <c r="F100" s="100">
        <f t="shared" si="59"/>
        <v>0</v>
      </c>
      <c r="G100" s="104">
        <f t="shared" si="59"/>
        <v>0</v>
      </c>
      <c r="H100" s="100">
        <f t="shared" ref="H100:I100" si="61">H94</f>
        <v>0</v>
      </c>
      <c r="I100" s="104">
        <f t="shared" si="61"/>
        <v>0</v>
      </c>
      <c r="J100" s="110"/>
      <c r="K100" s="111"/>
      <c r="L100" s="110"/>
      <c r="M100" s="111"/>
      <c r="N100" s="158"/>
    </row>
    <row r="101" spans="1:14" ht="45.75" customHeight="1">
      <c r="A101" s="150"/>
      <c r="B101" s="205"/>
      <c r="C101" s="112" t="s">
        <v>31</v>
      </c>
      <c r="D101" s="100">
        <f t="shared" si="58"/>
        <v>0</v>
      </c>
      <c r="E101" s="107">
        <v>0</v>
      </c>
      <c r="F101" s="100">
        <f t="shared" si="59"/>
        <v>0</v>
      </c>
      <c r="G101" s="104">
        <f t="shared" si="59"/>
        <v>0</v>
      </c>
      <c r="H101" s="100">
        <f t="shared" ref="H101:I101" si="62">H95</f>
        <v>0</v>
      </c>
      <c r="I101" s="104">
        <f t="shared" si="62"/>
        <v>0</v>
      </c>
      <c r="J101" s="110"/>
      <c r="K101" s="111"/>
      <c r="L101" s="110"/>
      <c r="M101" s="111"/>
      <c r="N101" s="158"/>
    </row>
    <row r="102" spans="1:14" ht="21.75" customHeight="1">
      <c r="A102" s="150"/>
      <c r="B102" s="205"/>
      <c r="C102" s="113" t="s">
        <v>14</v>
      </c>
      <c r="D102" s="100">
        <f t="shared" si="58"/>
        <v>1191.4000000000001</v>
      </c>
      <c r="E102" s="104">
        <v>1</v>
      </c>
      <c r="F102" s="100">
        <f t="shared" si="59"/>
        <v>91.833399999999997</v>
      </c>
      <c r="G102" s="104">
        <f>F102/D102</f>
        <v>7.7080241732415636E-2</v>
      </c>
      <c r="H102" s="100">
        <f t="shared" si="59"/>
        <v>254.58337999999998</v>
      </c>
      <c r="I102" s="141">
        <f>H102/D102</f>
        <v>0.21368422024508976</v>
      </c>
      <c r="J102" s="110"/>
      <c r="K102" s="111"/>
      <c r="L102" s="110"/>
      <c r="M102" s="111"/>
      <c r="N102" s="158"/>
    </row>
    <row r="103" spans="1:14" ht="30" customHeight="1">
      <c r="A103" s="150"/>
      <c r="B103" s="205"/>
      <c r="C103" s="114" t="s">
        <v>15</v>
      </c>
      <c r="D103" s="100">
        <f t="shared" si="58"/>
        <v>0</v>
      </c>
      <c r="E103" s="107">
        <v>0</v>
      </c>
      <c r="F103" s="100">
        <f t="shared" si="59"/>
        <v>0</v>
      </c>
      <c r="G103" s="104">
        <f t="shared" si="59"/>
        <v>0</v>
      </c>
      <c r="H103" s="100">
        <f t="shared" si="59"/>
        <v>0</v>
      </c>
      <c r="I103" s="104">
        <f t="shared" si="59"/>
        <v>0</v>
      </c>
      <c r="J103" s="108"/>
      <c r="K103" s="109"/>
      <c r="L103" s="108"/>
      <c r="M103" s="109"/>
      <c r="N103" s="158"/>
    </row>
    <row r="104" spans="1:14" s="33" customFormat="1" ht="22.15" customHeight="1">
      <c r="A104" s="189" t="s">
        <v>27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1"/>
    </row>
    <row r="105" spans="1:14" ht="31.5" customHeight="1">
      <c r="A105" s="200" t="s">
        <v>52</v>
      </c>
      <c r="B105" s="201"/>
      <c r="C105" s="103" t="s">
        <v>17</v>
      </c>
      <c r="D105" s="100">
        <f>D98+D85</f>
        <v>1721.6000000000001</v>
      </c>
      <c r="E105" s="104">
        <v>1</v>
      </c>
      <c r="F105" s="100">
        <f>F98+F85</f>
        <v>97.833399999999997</v>
      </c>
      <c r="G105" s="104">
        <f>F105/D105</f>
        <v>5.6827021375464679E-2</v>
      </c>
      <c r="H105" s="100">
        <f>H98+H85</f>
        <v>316.35937999999999</v>
      </c>
      <c r="I105" s="141">
        <f>H105/D105</f>
        <v>0.18375893355018585</v>
      </c>
      <c r="J105" s="101"/>
      <c r="K105" s="105"/>
      <c r="L105" s="101"/>
      <c r="M105" s="105"/>
      <c r="N105" s="174"/>
    </row>
    <row r="106" spans="1:14" ht="31.15" customHeight="1">
      <c r="A106" s="202"/>
      <c r="B106" s="203"/>
      <c r="C106" s="106" t="s">
        <v>12</v>
      </c>
      <c r="D106" s="100">
        <f t="shared" ref="D106:D110" si="63">D99+D86</f>
        <v>0</v>
      </c>
      <c r="E106" s="107">
        <v>0</v>
      </c>
      <c r="F106" s="100">
        <f t="shared" ref="F106:H110" si="64">F99+F86</f>
        <v>0</v>
      </c>
      <c r="G106" s="107">
        <v>0</v>
      </c>
      <c r="H106" s="100">
        <f t="shared" ref="H106:I106" si="65">H99+H86</f>
        <v>0</v>
      </c>
      <c r="I106" s="107">
        <v>0</v>
      </c>
      <c r="J106" s="108"/>
      <c r="K106" s="109"/>
      <c r="L106" s="108"/>
      <c r="M106" s="109"/>
      <c r="N106" s="158"/>
    </row>
    <row r="107" spans="1:14" ht="36.75" customHeight="1">
      <c r="A107" s="202"/>
      <c r="B107" s="203"/>
      <c r="C107" s="106" t="s">
        <v>13</v>
      </c>
      <c r="D107" s="100">
        <f t="shared" si="63"/>
        <v>0</v>
      </c>
      <c r="E107" s="107">
        <v>0</v>
      </c>
      <c r="F107" s="100">
        <f t="shared" si="64"/>
        <v>0</v>
      </c>
      <c r="G107" s="107">
        <v>0</v>
      </c>
      <c r="H107" s="100">
        <f t="shared" ref="H107:I107" si="66">H100+H87</f>
        <v>0</v>
      </c>
      <c r="I107" s="107">
        <v>0</v>
      </c>
      <c r="J107" s="110"/>
      <c r="K107" s="111"/>
      <c r="L107" s="110"/>
      <c r="M107" s="111"/>
      <c r="N107" s="158"/>
    </row>
    <row r="108" spans="1:14" ht="32.25" customHeight="1">
      <c r="A108" s="202"/>
      <c r="B108" s="203"/>
      <c r="C108" s="112" t="s">
        <v>31</v>
      </c>
      <c r="D108" s="100">
        <f t="shared" si="63"/>
        <v>0</v>
      </c>
      <c r="E108" s="107">
        <v>0</v>
      </c>
      <c r="F108" s="100">
        <f t="shared" si="64"/>
        <v>0</v>
      </c>
      <c r="G108" s="107">
        <v>0</v>
      </c>
      <c r="H108" s="100">
        <f t="shared" ref="H108:I108" si="67">H101+H88</f>
        <v>0</v>
      </c>
      <c r="I108" s="107">
        <v>0</v>
      </c>
      <c r="J108" s="110"/>
      <c r="K108" s="111"/>
      <c r="L108" s="110"/>
      <c r="M108" s="111"/>
      <c r="N108" s="158"/>
    </row>
    <row r="109" spans="1:14" ht="30" customHeight="1">
      <c r="A109" s="202"/>
      <c r="B109" s="203"/>
      <c r="C109" s="113" t="s">
        <v>14</v>
      </c>
      <c r="D109" s="100">
        <f t="shared" si="63"/>
        <v>1721.6000000000001</v>
      </c>
      <c r="E109" s="104">
        <v>1</v>
      </c>
      <c r="F109" s="100">
        <f t="shared" si="64"/>
        <v>97.833399999999997</v>
      </c>
      <c r="G109" s="104">
        <f>F109/D109</f>
        <v>5.6827021375464679E-2</v>
      </c>
      <c r="H109" s="100">
        <f t="shared" si="64"/>
        <v>316.35937999999999</v>
      </c>
      <c r="I109" s="141">
        <f>H109/D109</f>
        <v>0.18375893355018585</v>
      </c>
      <c r="J109" s="110"/>
      <c r="K109" s="111"/>
      <c r="L109" s="110"/>
      <c r="M109" s="111"/>
      <c r="N109" s="158"/>
    </row>
    <row r="110" spans="1:14" ht="21" customHeight="1">
      <c r="A110" s="202"/>
      <c r="B110" s="203"/>
      <c r="C110" s="106" t="s">
        <v>15</v>
      </c>
      <c r="D110" s="100">
        <f t="shared" si="63"/>
        <v>0</v>
      </c>
      <c r="E110" s="107">
        <v>0</v>
      </c>
      <c r="F110" s="100">
        <f t="shared" si="64"/>
        <v>0</v>
      </c>
      <c r="G110" s="107">
        <v>0</v>
      </c>
      <c r="H110" s="100">
        <f t="shared" si="64"/>
        <v>0</v>
      </c>
      <c r="I110" s="107">
        <v>0</v>
      </c>
      <c r="J110" s="115"/>
      <c r="K110" s="116"/>
      <c r="L110" s="115"/>
      <c r="M110" s="116"/>
      <c r="N110" s="158"/>
    </row>
    <row r="111" spans="1:14" ht="70.5" customHeight="1">
      <c r="A111" s="192" t="s">
        <v>28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</row>
    <row r="112" spans="1:14" ht="33" customHeight="1">
      <c r="A112" s="152" t="s">
        <v>53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41"/>
    </row>
    <row r="113" spans="1:14" ht="50.2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4" ht="21" customHeight="1">
      <c r="A114" s="42" t="s">
        <v>54</v>
      </c>
      <c r="B114" s="42"/>
      <c r="C114" s="43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4" ht="28.9" customHeight="1">
      <c r="A115" s="46"/>
      <c r="B115" s="95"/>
      <c r="C115" s="48"/>
      <c r="D115" s="49"/>
      <c r="E115" s="49"/>
      <c r="F115" s="95"/>
      <c r="G115" s="95"/>
      <c r="H115" s="95"/>
      <c r="I115" s="95"/>
      <c r="J115" s="95"/>
      <c r="K115" s="95"/>
      <c r="L115" s="95"/>
      <c r="M115" s="95"/>
      <c r="N115" s="45"/>
    </row>
    <row r="116" spans="1:14" ht="29.25" customHeight="1">
      <c r="A116" s="153" t="s">
        <v>29</v>
      </c>
      <c r="B116" s="154"/>
      <c r="C116" s="48"/>
      <c r="D116" s="49"/>
      <c r="E116" s="49"/>
      <c r="F116" s="95"/>
      <c r="G116" s="95"/>
      <c r="H116" s="95"/>
      <c r="I116" s="95"/>
      <c r="J116" s="95"/>
      <c r="K116" s="95"/>
      <c r="L116" s="95"/>
      <c r="M116" s="95"/>
    </row>
    <row r="117" spans="1:14" ht="22.5" customHeight="1">
      <c r="A117" s="46"/>
      <c r="B117" s="95"/>
      <c r="C117" s="48"/>
      <c r="D117" s="49"/>
      <c r="E117" s="49"/>
      <c r="F117" s="95"/>
      <c r="G117" s="95"/>
      <c r="H117" s="95"/>
      <c r="I117" s="95"/>
      <c r="J117" s="95"/>
      <c r="K117" s="95"/>
      <c r="L117" s="95"/>
      <c r="M117" s="95"/>
    </row>
    <row r="118" spans="1:14" ht="18.75" customHeight="1">
      <c r="A118" s="152" t="s">
        <v>55</v>
      </c>
      <c r="B118" s="152"/>
      <c r="C118" s="155"/>
      <c r="D118" s="155"/>
      <c r="E118" s="155"/>
      <c r="F118" s="155"/>
      <c r="G118" s="155"/>
      <c r="H118" s="94"/>
      <c r="I118" s="94"/>
      <c r="J118" s="94"/>
      <c r="K118" s="94"/>
      <c r="L118" s="94"/>
      <c r="M118" s="94"/>
    </row>
    <row r="119" spans="1:14" ht="24.75" customHeight="1">
      <c r="A119" s="95"/>
      <c r="B119" s="95"/>
      <c r="C119" s="48"/>
      <c r="D119" s="49"/>
      <c r="E119" s="49"/>
      <c r="F119" s="95"/>
      <c r="G119" s="95"/>
      <c r="H119" s="95"/>
      <c r="I119" s="95"/>
      <c r="J119" s="95"/>
      <c r="K119" s="95"/>
      <c r="L119" s="95"/>
      <c r="M119" s="95"/>
    </row>
    <row r="120" spans="1:14" ht="31.9" customHeight="1">
      <c r="A120" s="152" t="s">
        <v>56</v>
      </c>
      <c r="B120" s="152"/>
      <c r="C120" s="155"/>
      <c r="D120" s="155"/>
      <c r="E120" s="155"/>
      <c r="F120" s="155"/>
      <c r="G120" s="155"/>
    </row>
    <row r="121" spans="1:14" ht="46.5" customHeight="1"/>
    <row r="122" spans="1:14" ht="20.25" customHeight="1"/>
    <row r="123" spans="1:14" ht="31.9" customHeight="1">
      <c r="A123" s="44"/>
      <c r="B123" s="47"/>
      <c r="C123" s="48"/>
      <c r="D123" s="49"/>
      <c r="E123" s="49"/>
      <c r="F123" s="47"/>
      <c r="G123" s="47"/>
      <c r="H123" s="47"/>
      <c r="I123" s="47"/>
      <c r="J123" s="47"/>
      <c r="K123" s="47"/>
      <c r="L123" s="47"/>
      <c r="M123" s="47"/>
    </row>
    <row r="124" spans="1:14" ht="15" customHeight="1">
      <c r="A124" s="50"/>
    </row>
    <row r="125" spans="1:14" ht="23.25" customHeight="1">
      <c r="A125" s="50"/>
    </row>
    <row r="126" spans="1:14" ht="34.5" customHeight="1">
      <c r="A126" s="50"/>
    </row>
    <row r="127" spans="1:14" ht="46.5" customHeight="1">
      <c r="A127" s="50"/>
    </row>
    <row r="128" spans="1:14" ht="20.25" customHeight="1">
      <c r="A128" s="51"/>
    </row>
    <row r="129" spans="1:14" ht="31.15" customHeight="1">
      <c r="A129" s="50"/>
    </row>
    <row r="130" spans="1:14" ht="21" customHeight="1">
      <c r="A130" s="50"/>
    </row>
    <row r="131" spans="1:14" ht="24" customHeight="1">
      <c r="A131" s="50"/>
    </row>
    <row r="132" spans="1:14" ht="31.15" customHeight="1">
      <c r="A132" s="50"/>
    </row>
    <row r="133" spans="1:14" ht="45.75" customHeight="1">
      <c r="A133" s="50"/>
    </row>
    <row r="134" spans="1:14" ht="24.75" customHeight="1">
      <c r="A134" s="51"/>
    </row>
    <row r="135" spans="1:14" ht="31.15" customHeight="1">
      <c r="A135" s="50"/>
    </row>
    <row r="136" spans="1:14" s="40" customFormat="1" ht="53.25" customHeight="1">
      <c r="A136" s="50"/>
      <c r="B136" s="1"/>
      <c r="C136" s="2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4"/>
    </row>
    <row r="137" spans="1:14" s="40" customFormat="1" ht="19.7" customHeight="1">
      <c r="A137" s="50"/>
      <c r="B137" s="1"/>
      <c r="C137" s="2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4"/>
    </row>
    <row r="138" spans="1:14" ht="19.7" customHeight="1">
      <c r="A138" s="50"/>
    </row>
    <row r="139" spans="1:14" ht="12.6" customHeight="1">
      <c r="A139" s="50"/>
    </row>
    <row r="140" spans="1:14" ht="16.5" customHeight="1"/>
    <row r="141" spans="1:14" ht="14.45" customHeight="1"/>
    <row r="142" spans="1:14" ht="11.25" customHeight="1"/>
    <row r="152" ht="14.25" customHeight="1"/>
    <row r="158" ht="12.75" customHeight="1"/>
    <row r="161" spans="3:14" s="1" customFormat="1">
      <c r="C161" s="2"/>
      <c r="D161" s="3"/>
      <c r="E161" s="3"/>
      <c r="N161" s="4"/>
    </row>
    <row r="162" spans="3:14" s="1" customFormat="1">
      <c r="C162" s="2"/>
      <c r="D162" s="3"/>
      <c r="E162" s="3"/>
      <c r="N162" s="4"/>
    </row>
    <row r="163" spans="3:14" s="1" customFormat="1">
      <c r="C163" s="2"/>
      <c r="D163" s="3"/>
      <c r="E163" s="3"/>
      <c r="N163" s="4"/>
    </row>
    <row r="164" spans="3:14" s="1" customFormat="1">
      <c r="C164" s="2"/>
      <c r="D164" s="3"/>
      <c r="E164" s="3"/>
      <c r="N164" s="4"/>
    </row>
    <row r="170" spans="3:14" s="1" customFormat="1" ht="49.5" customHeight="1">
      <c r="C170" s="2"/>
      <c r="D170" s="3"/>
      <c r="E170" s="3"/>
      <c r="N170" s="4"/>
    </row>
  </sheetData>
  <mergeCells count="54">
    <mergeCell ref="A24:B29"/>
    <mergeCell ref="A30:B35"/>
    <mergeCell ref="A18:B23"/>
    <mergeCell ref="F15:G15"/>
    <mergeCell ref="J15:K15"/>
    <mergeCell ref="A14:A16"/>
    <mergeCell ref="B14:B16"/>
    <mergeCell ref="C14:C16"/>
    <mergeCell ref="N92:N97"/>
    <mergeCell ref="A104:N104"/>
    <mergeCell ref="A111:N111"/>
    <mergeCell ref="A120:G120"/>
    <mergeCell ref="A42:B47"/>
    <mergeCell ref="A48:B53"/>
    <mergeCell ref="A105:B110"/>
    <mergeCell ref="N105:N110"/>
    <mergeCell ref="A98:A103"/>
    <mergeCell ref="B98:B103"/>
    <mergeCell ref="N98:N103"/>
    <mergeCell ref="N79:N84"/>
    <mergeCell ref="A85:A90"/>
    <mergeCell ref="B85:B90"/>
    <mergeCell ref="N85:N90"/>
    <mergeCell ref="A91:N91"/>
    <mergeCell ref="A61:A66"/>
    <mergeCell ref="B61:B66"/>
    <mergeCell ref="N61:N66"/>
    <mergeCell ref="A67:A72"/>
    <mergeCell ref="B67:B72"/>
    <mergeCell ref="N67:N72"/>
    <mergeCell ref="N36:N47"/>
    <mergeCell ref="A54:N54"/>
    <mergeCell ref="A55:A60"/>
    <mergeCell ref="B55:B60"/>
    <mergeCell ref="N55:N60"/>
    <mergeCell ref="A36:B41"/>
    <mergeCell ref="A2:N2"/>
    <mergeCell ref="N18:N23"/>
    <mergeCell ref="N14:N16"/>
    <mergeCell ref="D15:D16"/>
    <mergeCell ref="E15:E16"/>
    <mergeCell ref="H15:I15"/>
    <mergeCell ref="D14:E14"/>
    <mergeCell ref="F14:M14"/>
    <mergeCell ref="L15:M15"/>
    <mergeCell ref="B73:B78"/>
    <mergeCell ref="A73:A78"/>
    <mergeCell ref="A112:M112"/>
    <mergeCell ref="A116:B116"/>
    <mergeCell ref="A118:G118"/>
    <mergeCell ref="A79:A84"/>
    <mergeCell ref="B79:B84"/>
    <mergeCell ref="A92:A97"/>
    <mergeCell ref="B92:B97"/>
  </mergeCells>
  <pageMargins left="0.59055118110236227" right="0.59055118110236227" top="1.1811023622047245" bottom="0.39370078740157483" header="0" footer="0"/>
  <pageSetup paperSize="9" scale="67" fitToHeight="0" orientation="landscape" r:id="rId1"/>
  <headerFooter>
    <oddFooter>&amp;C&amp;"Times New Roman,обычный"&amp;8Страница  &amp;P из &amp;N</oddFooter>
  </headerFooter>
  <rowBreaks count="1" manualBreakCount="1">
    <brk id="127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R25"/>
  <sheetViews>
    <sheetView topLeftCell="A10" zoomScale="130" zoomScaleNormal="130" workbookViewId="0">
      <selection activeCell="F16" sqref="F16"/>
    </sheetView>
  </sheetViews>
  <sheetFormatPr defaultColWidth="9.140625" defaultRowHeight="15.75"/>
  <cols>
    <col min="1" max="1" width="5.5703125" style="65" customWidth="1"/>
    <col min="2" max="2" width="32.5703125" style="66" customWidth="1"/>
    <col min="3" max="3" width="14.85546875" style="66" customWidth="1"/>
    <col min="4" max="4" width="16.7109375" style="66" customWidth="1"/>
    <col min="5" max="6" width="7.7109375" style="66" customWidth="1"/>
    <col min="7" max="7" width="5.5703125" style="66" customWidth="1"/>
    <col min="8" max="8" width="7.28515625" style="66" customWidth="1"/>
    <col min="9" max="9" width="6.5703125" style="66" customWidth="1"/>
    <col min="10" max="11" width="6.28515625" style="66" customWidth="1"/>
    <col min="12" max="12" width="6.42578125" style="66" customWidth="1"/>
    <col min="13" max="13" width="4.5703125" style="66" customWidth="1"/>
    <col min="14" max="15" width="6.5703125" style="66" customWidth="1"/>
    <col min="16" max="16" width="5.7109375" style="66" customWidth="1"/>
    <col min="17" max="17" width="14.85546875" style="66" customWidth="1"/>
    <col min="18" max="16384" width="9.140625" style="66"/>
  </cols>
  <sheetData>
    <row r="3" spans="1:18">
      <c r="E3" s="88" t="s">
        <v>38</v>
      </c>
    </row>
    <row r="4" spans="1:18" ht="18.75">
      <c r="E4" s="56" t="s">
        <v>62</v>
      </c>
    </row>
    <row r="5" spans="1:18">
      <c r="E5" s="57" t="s">
        <v>32</v>
      </c>
      <c r="K5" s="218"/>
      <c r="L5" s="218"/>
      <c r="M5" s="218"/>
      <c r="N5" s="218"/>
      <c r="O5" s="218"/>
      <c r="P5" s="218"/>
    </row>
    <row r="6" spans="1:18" ht="15.95" customHeight="1">
      <c r="A6" s="87"/>
      <c r="B6" s="87"/>
      <c r="C6" s="87"/>
      <c r="D6" s="87"/>
      <c r="E6" s="5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8" ht="15.95" customHeight="1">
      <c r="A7" s="67"/>
      <c r="B7" s="67"/>
      <c r="C7" s="67"/>
      <c r="D7" s="67"/>
      <c r="E7" s="58" t="s">
        <v>39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8" ht="15.95" customHeight="1">
      <c r="A8" s="67"/>
      <c r="B8" s="67"/>
      <c r="C8" s="67"/>
      <c r="D8" s="67"/>
      <c r="E8" s="58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8" ht="16.5" thickBot="1">
      <c r="E9" s="57" t="s">
        <v>33</v>
      </c>
    </row>
    <row r="10" spans="1:18" ht="12.75" customHeight="1" thickBot="1">
      <c r="A10" s="221" t="s">
        <v>2</v>
      </c>
      <c r="B10" s="224" t="s">
        <v>35</v>
      </c>
      <c r="C10" s="224" t="s">
        <v>36</v>
      </c>
      <c r="D10" s="227" t="s">
        <v>65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32" t="s">
        <v>37</v>
      </c>
    </row>
    <row r="11" spans="1:18" ht="87.6" customHeight="1">
      <c r="A11" s="222"/>
      <c r="B11" s="225"/>
      <c r="C11" s="225"/>
      <c r="D11" s="228"/>
      <c r="E11" s="235" t="s">
        <v>66</v>
      </c>
      <c r="F11" s="236"/>
      <c r="G11" s="237"/>
      <c r="H11" s="235" t="s">
        <v>67</v>
      </c>
      <c r="I11" s="236"/>
      <c r="J11" s="237"/>
      <c r="K11" s="235" t="s">
        <v>68</v>
      </c>
      <c r="L11" s="236"/>
      <c r="M11" s="237"/>
      <c r="N11" s="235" t="s">
        <v>69</v>
      </c>
      <c r="O11" s="236"/>
      <c r="P11" s="237"/>
      <c r="Q11" s="233"/>
    </row>
    <row r="12" spans="1:18" ht="20.100000000000001" customHeight="1" thickBot="1">
      <c r="A12" s="223"/>
      <c r="B12" s="226"/>
      <c r="C12" s="226"/>
      <c r="D12" s="229"/>
      <c r="E12" s="68" t="s">
        <v>8</v>
      </c>
      <c r="F12" s="68" t="s">
        <v>9</v>
      </c>
      <c r="G12" s="68" t="s">
        <v>7</v>
      </c>
      <c r="H12" s="68" t="s">
        <v>8</v>
      </c>
      <c r="I12" s="68" t="s">
        <v>9</v>
      </c>
      <c r="J12" s="68" t="s">
        <v>7</v>
      </c>
      <c r="K12" s="68" t="s">
        <v>8</v>
      </c>
      <c r="L12" s="68" t="s">
        <v>9</v>
      </c>
      <c r="M12" s="68" t="s">
        <v>7</v>
      </c>
      <c r="N12" s="68" t="s">
        <v>8</v>
      </c>
      <c r="O12" s="68" t="s">
        <v>9</v>
      </c>
      <c r="P12" s="68" t="s">
        <v>7</v>
      </c>
      <c r="Q12" s="234"/>
    </row>
    <row r="13" spans="1:18" ht="63">
      <c r="A13" s="69" t="s">
        <v>22</v>
      </c>
      <c r="B13" s="24" t="s">
        <v>74</v>
      </c>
      <c r="C13" s="70">
        <v>0</v>
      </c>
      <c r="D13" s="71">
        <v>0</v>
      </c>
      <c r="E13" s="71">
        <v>0</v>
      </c>
      <c r="F13" s="71">
        <v>0</v>
      </c>
      <c r="G13" s="71">
        <v>100</v>
      </c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1:18" ht="78.75">
      <c r="A14" s="73" t="s">
        <v>23</v>
      </c>
      <c r="B14" s="74" t="s">
        <v>75</v>
      </c>
      <c r="C14" s="75">
        <v>100</v>
      </c>
      <c r="D14" s="76">
        <v>100</v>
      </c>
      <c r="E14" s="76">
        <v>100</v>
      </c>
      <c r="F14" s="76">
        <v>100</v>
      </c>
      <c r="G14" s="76">
        <v>100</v>
      </c>
      <c r="H14" s="76"/>
      <c r="I14" s="76"/>
      <c r="J14" s="76"/>
      <c r="K14" s="76"/>
      <c r="L14" s="76"/>
      <c r="M14" s="76"/>
      <c r="N14" s="76"/>
      <c r="O14" s="76"/>
      <c r="P14" s="76"/>
      <c r="Q14" s="72"/>
    </row>
    <row r="15" spans="1:18" ht="63">
      <c r="A15" s="73" t="s">
        <v>72</v>
      </c>
      <c r="B15" s="24" t="s">
        <v>76</v>
      </c>
      <c r="C15" s="75">
        <v>1</v>
      </c>
      <c r="D15" s="76">
        <v>1</v>
      </c>
      <c r="E15" s="76">
        <v>1</v>
      </c>
      <c r="F15" s="76">
        <v>1</v>
      </c>
      <c r="G15" s="76">
        <v>100</v>
      </c>
      <c r="H15" s="76"/>
      <c r="I15" s="76"/>
      <c r="J15" s="76"/>
      <c r="K15" s="76"/>
      <c r="L15" s="76"/>
      <c r="M15" s="76"/>
      <c r="N15" s="76"/>
      <c r="O15" s="76"/>
      <c r="P15" s="76"/>
      <c r="Q15" s="72"/>
    </row>
    <row r="16" spans="1:18" s="79" customFormat="1" ht="94.5">
      <c r="A16" s="73" t="s">
        <v>25</v>
      </c>
      <c r="B16" s="24" t="s">
        <v>77</v>
      </c>
      <c r="C16" s="75">
        <v>27</v>
      </c>
      <c r="D16" s="76">
        <v>28</v>
      </c>
      <c r="E16" s="76">
        <v>28</v>
      </c>
      <c r="F16" s="145">
        <v>27.25</v>
      </c>
      <c r="G16" s="76">
        <v>25</v>
      </c>
      <c r="H16" s="76"/>
      <c r="I16" s="76"/>
      <c r="J16" s="76"/>
      <c r="K16" s="76"/>
      <c r="L16" s="76"/>
      <c r="M16" s="76"/>
      <c r="N16" s="76"/>
      <c r="O16" s="76"/>
      <c r="P16" s="76"/>
      <c r="Q16" s="72"/>
      <c r="R16" s="78"/>
    </row>
    <row r="17" spans="1:44" s="79" customFormat="1" ht="47.25">
      <c r="A17" s="144" t="s">
        <v>73</v>
      </c>
      <c r="B17" s="24" t="s">
        <v>78</v>
      </c>
      <c r="C17" s="75">
        <v>100</v>
      </c>
      <c r="D17" s="76">
        <v>100</v>
      </c>
      <c r="E17" s="76">
        <v>100</v>
      </c>
      <c r="F17" s="76">
        <v>100</v>
      </c>
      <c r="G17" s="76">
        <v>100</v>
      </c>
      <c r="H17" s="76"/>
      <c r="I17" s="76"/>
      <c r="J17" s="76"/>
      <c r="K17" s="76"/>
      <c r="L17" s="76"/>
      <c r="M17" s="76"/>
      <c r="N17" s="76"/>
      <c r="O17" s="76"/>
      <c r="P17" s="76"/>
      <c r="Q17" s="72"/>
      <c r="R17" s="78"/>
    </row>
    <row r="18" spans="1:44" s="79" customFormat="1" ht="21" customHeight="1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44" s="79" customFormat="1">
      <c r="A19" s="77"/>
      <c r="B19" s="230" t="s">
        <v>70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78"/>
    </row>
    <row r="20" spans="1:44" s="79" customFormat="1">
      <c r="A20" s="90"/>
      <c r="B20" s="92"/>
      <c r="C20" s="91"/>
      <c r="D20" s="89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44" s="6" customFormat="1" ht="14.25" customHeight="1">
      <c r="A21" s="80"/>
      <c r="B21" s="231" t="s">
        <v>71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</row>
    <row r="22" spans="1:44" s="6" customFormat="1">
      <c r="A22" s="80"/>
      <c r="B22" s="7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83"/>
      <c r="S22" s="83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3"/>
      <c r="AJ22" s="83"/>
      <c r="AK22" s="83"/>
      <c r="AL22" s="86"/>
      <c r="AM22" s="86"/>
      <c r="AN22" s="86"/>
    </row>
    <row r="23" spans="1:44">
      <c r="A23" s="220"/>
      <c r="B23" s="220"/>
      <c r="C23" s="22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44">
      <c r="A24" s="82"/>
      <c r="B24" s="83"/>
      <c r="C24" s="83"/>
      <c r="D24" s="84"/>
      <c r="E24" s="85"/>
      <c r="F24" s="85"/>
      <c r="G24" s="85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44">
      <c r="A25" s="81"/>
    </row>
  </sheetData>
  <mergeCells count="14">
    <mergeCell ref="K5:P5"/>
    <mergeCell ref="E10:P10"/>
    <mergeCell ref="A23:C23"/>
    <mergeCell ref="A10:A12"/>
    <mergeCell ref="B10:B12"/>
    <mergeCell ref="C10:C12"/>
    <mergeCell ref="D10:D12"/>
    <mergeCell ref="B19:Q19"/>
    <mergeCell ref="B21:Q21"/>
    <mergeCell ref="Q10:Q12"/>
    <mergeCell ref="E11:G11"/>
    <mergeCell ref="H11:J11"/>
    <mergeCell ref="K11:M11"/>
    <mergeCell ref="N11:P1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Tischenko</cp:lastModifiedBy>
  <cp:lastPrinted>2021-10-15T09:10:39Z</cp:lastPrinted>
  <dcterms:created xsi:type="dcterms:W3CDTF">2021-10-15T07:29:28Z</dcterms:created>
  <dcterms:modified xsi:type="dcterms:W3CDTF">2022-10-19T04:16:23Z</dcterms:modified>
</cp:coreProperties>
</file>